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IAIRE 2\"/>
    </mc:Choice>
  </mc:AlternateContent>
  <bookViews>
    <workbookView xWindow="0" yWindow="0" windowWidth="19200" windowHeight="7050" tabRatio="661" firstSheet="1" activeTab="10"/>
  </bookViews>
  <sheets>
    <sheet name="SYNTHESE" sheetId="15" r:id="rId1"/>
    <sheet name="PRESCO PUB" sheetId="10" r:id="rId2"/>
    <sheet name="NIV1 PUB " sheetId="12" r:id="rId3"/>
    <sheet name="Feuil1" sheetId="16" r:id="rId4"/>
    <sheet name="NIV II PUB" sheetId="5" r:id="rId5"/>
    <sheet name="NIV III PUB" sheetId="7" r:id="rId6"/>
    <sheet name="PRESCO PV" sheetId="11" r:id="rId7"/>
    <sheet name="NIV1 PRV" sheetId="13" r:id="rId8"/>
    <sheet name="Feuil2" sheetId="17" r:id="rId9"/>
    <sheet name="NIV II PV" sheetId="6" r:id="rId10"/>
    <sheet name="NIV III PV" sheetId="8" r:id="rId11"/>
  </sheets>
  <definedNames>
    <definedName name="_xlnm._FilterDatabase" localSheetId="2" hidden="1">'NIV1 PUB '!#REF!</definedName>
    <definedName name="_xlnm.Print_Area" localSheetId="0">SYNTHESE!$A$1:$S$90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7" l="1"/>
  <c r="C28" i="17"/>
  <c r="D28" i="17"/>
  <c r="E28" i="17"/>
  <c r="F28" i="17"/>
  <c r="G28" i="17"/>
  <c r="H28" i="17"/>
  <c r="I28" i="17"/>
  <c r="J28" i="17"/>
  <c r="K28" i="17"/>
  <c r="L28" i="17"/>
  <c r="M28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B44" i="17"/>
  <c r="C44" i="17"/>
  <c r="D44" i="17"/>
  <c r="E44" i="17"/>
  <c r="F44" i="17"/>
  <c r="G44" i="17"/>
  <c r="H44" i="17"/>
  <c r="I44" i="17"/>
  <c r="J44" i="17"/>
  <c r="K44" i="17"/>
  <c r="L44" i="17"/>
  <c r="M44" i="17"/>
  <c r="B45" i="17"/>
  <c r="C45" i="17"/>
  <c r="D45" i="17"/>
  <c r="E45" i="17"/>
  <c r="F45" i="17"/>
  <c r="G45" i="17"/>
  <c r="H45" i="17"/>
  <c r="I45" i="17"/>
  <c r="J45" i="17"/>
  <c r="K45" i="17"/>
  <c r="L45" i="17"/>
  <c r="M45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B49" i="17"/>
  <c r="C49" i="17"/>
  <c r="D49" i="17"/>
  <c r="E49" i="17"/>
  <c r="F49" i="17"/>
  <c r="G49" i="17"/>
  <c r="H49" i="17"/>
  <c r="I49" i="17"/>
  <c r="J49" i="17"/>
  <c r="K49" i="17"/>
  <c r="L49" i="17"/>
  <c r="M49" i="17"/>
  <c r="C27" i="17"/>
  <c r="D27" i="17"/>
  <c r="E27" i="17"/>
  <c r="F27" i="17"/>
  <c r="G27" i="17"/>
  <c r="H27" i="17"/>
  <c r="I27" i="17"/>
  <c r="J27" i="17"/>
  <c r="K27" i="17"/>
  <c r="L27" i="17"/>
  <c r="M27" i="17"/>
  <c r="B27" i="17"/>
  <c r="B28" i="16"/>
  <c r="C28" i="16"/>
  <c r="D28" i="16"/>
  <c r="E28" i="16"/>
  <c r="F28" i="16"/>
  <c r="G28" i="16"/>
  <c r="H28" i="16"/>
  <c r="I28" i="16"/>
  <c r="J28" i="16"/>
  <c r="K28" i="16"/>
  <c r="L28" i="16"/>
  <c r="M28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B35" i="16"/>
  <c r="C35" i="16"/>
  <c r="D35" i="16"/>
  <c r="E35" i="16"/>
  <c r="F35" i="16"/>
  <c r="G35" i="16"/>
  <c r="H35" i="16"/>
  <c r="I35" i="16"/>
  <c r="J35" i="16"/>
  <c r="K35" i="16"/>
  <c r="L35" i="16"/>
  <c r="M35" i="16"/>
  <c r="B36" i="16"/>
  <c r="C36" i="16"/>
  <c r="D36" i="16"/>
  <c r="E36" i="16"/>
  <c r="F36" i="16"/>
  <c r="G36" i="16"/>
  <c r="H36" i="16"/>
  <c r="I36" i="16"/>
  <c r="J36" i="16"/>
  <c r="K36" i="16"/>
  <c r="L36" i="16"/>
  <c r="M36" i="16"/>
  <c r="B37" i="16"/>
  <c r="C37" i="16"/>
  <c r="D37" i="16"/>
  <c r="E37" i="16"/>
  <c r="F37" i="16"/>
  <c r="G37" i="16"/>
  <c r="H37" i="16"/>
  <c r="I37" i="16"/>
  <c r="J37" i="16"/>
  <c r="K37" i="16"/>
  <c r="L37" i="16"/>
  <c r="M37" i="16"/>
  <c r="B38" i="16"/>
  <c r="C38" i="16"/>
  <c r="D38" i="16"/>
  <c r="E38" i="16"/>
  <c r="F38" i="16"/>
  <c r="G38" i="16"/>
  <c r="H38" i="16"/>
  <c r="I38" i="16"/>
  <c r="J38" i="16"/>
  <c r="K38" i="16"/>
  <c r="L38" i="16"/>
  <c r="M38" i="16"/>
  <c r="B39" i="16"/>
  <c r="C39" i="16"/>
  <c r="D39" i="16"/>
  <c r="E39" i="16"/>
  <c r="F39" i="16"/>
  <c r="G39" i="16"/>
  <c r="H39" i="16"/>
  <c r="I39" i="16"/>
  <c r="J39" i="16"/>
  <c r="K39" i="16"/>
  <c r="L39" i="16"/>
  <c r="M39" i="16"/>
  <c r="B40" i="16"/>
  <c r="C40" i="16"/>
  <c r="D40" i="16"/>
  <c r="E40" i="16"/>
  <c r="F40" i="16"/>
  <c r="G40" i="16"/>
  <c r="H40" i="16"/>
  <c r="I40" i="16"/>
  <c r="J40" i="16"/>
  <c r="K40" i="16"/>
  <c r="L40" i="16"/>
  <c r="M40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B42" i="16"/>
  <c r="C42" i="16"/>
  <c r="D42" i="16"/>
  <c r="E42" i="16"/>
  <c r="F42" i="16"/>
  <c r="G42" i="16"/>
  <c r="H42" i="16"/>
  <c r="I42" i="16"/>
  <c r="J42" i="16"/>
  <c r="K42" i="16"/>
  <c r="L42" i="16"/>
  <c r="M42" i="16"/>
  <c r="B43" i="16"/>
  <c r="C43" i="16"/>
  <c r="D43" i="16"/>
  <c r="E43" i="16"/>
  <c r="F43" i="16"/>
  <c r="G43" i="16"/>
  <c r="H43" i="16"/>
  <c r="I43" i="16"/>
  <c r="J43" i="16"/>
  <c r="K43" i="16"/>
  <c r="L43" i="16"/>
  <c r="M43" i="16"/>
  <c r="B44" i="16"/>
  <c r="C44" i="16"/>
  <c r="D44" i="16"/>
  <c r="E44" i="16"/>
  <c r="F44" i="16"/>
  <c r="G44" i="16"/>
  <c r="H44" i="16"/>
  <c r="I44" i="16"/>
  <c r="J44" i="16"/>
  <c r="K44" i="16"/>
  <c r="L44" i="16"/>
  <c r="M44" i="16"/>
  <c r="B45" i="16"/>
  <c r="C45" i="16"/>
  <c r="D45" i="16"/>
  <c r="E45" i="16"/>
  <c r="F45" i="16"/>
  <c r="G45" i="16"/>
  <c r="H45" i="16"/>
  <c r="I45" i="16"/>
  <c r="J45" i="16"/>
  <c r="K45" i="16"/>
  <c r="L45" i="16"/>
  <c r="M45" i="16"/>
  <c r="B46" i="16"/>
  <c r="C46" i="16"/>
  <c r="D46" i="16"/>
  <c r="E46" i="16"/>
  <c r="F46" i="16"/>
  <c r="G46" i="16"/>
  <c r="H46" i="16"/>
  <c r="I46" i="16"/>
  <c r="J46" i="16"/>
  <c r="K46" i="16"/>
  <c r="L46" i="16"/>
  <c r="M46" i="16"/>
  <c r="B47" i="16"/>
  <c r="C47" i="16"/>
  <c r="D47" i="16"/>
  <c r="E47" i="16"/>
  <c r="F47" i="16"/>
  <c r="G47" i="16"/>
  <c r="H47" i="16"/>
  <c r="I47" i="16"/>
  <c r="J47" i="16"/>
  <c r="K47" i="16"/>
  <c r="L47" i="16"/>
  <c r="M47" i="16"/>
  <c r="B48" i="16"/>
  <c r="C48" i="16"/>
  <c r="D48" i="16"/>
  <c r="E48" i="16"/>
  <c r="F48" i="16"/>
  <c r="G48" i="16"/>
  <c r="H48" i="16"/>
  <c r="I48" i="16"/>
  <c r="J48" i="16"/>
  <c r="K48" i="16"/>
  <c r="L48" i="16"/>
  <c r="M48" i="16"/>
  <c r="B49" i="16"/>
  <c r="C49" i="16"/>
  <c r="D49" i="16"/>
  <c r="E49" i="16"/>
  <c r="F49" i="16"/>
  <c r="G49" i="16"/>
  <c r="H49" i="16"/>
  <c r="I49" i="16"/>
  <c r="J49" i="16"/>
  <c r="K49" i="16"/>
  <c r="L49" i="16"/>
  <c r="M49" i="16"/>
  <c r="C27" i="16"/>
  <c r="D27" i="16"/>
  <c r="E27" i="16"/>
  <c r="F27" i="16"/>
  <c r="G27" i="16"/>
  <c r="H27" i="16"/>
  <c r="I27" i="16"/>
  <c r="J27" i="16"/>
  <c r="K27" i="16"/>
  <c r="L27" i="16"/>
  <c r="M27" i="16"/>
  <c r="B27" i="16"/>
  <c r="P151" i="12" l="1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0" i="12"/>
  <c r="P171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50" i="12"/>
  <c r="N131" i="6" l="1"/>
  <c r="O131" i="6"/>
  <c r="BA37" i="7" l="1"/>
  <c r="K174" i="10"/>
  <c r="K53" i="10" l="1"/>
  <c r="K54" i="10" l="1"/>
  <c r="K55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36" i="10"/>
  <c r="E8" i="10" l="1"/>
  <c r="B7" i="10"/>
  <c r="C7" i="10"/>
  <c r="D7" i="10"/>
  <c r="E7" i="10"/>
  <c r="F7" i="10"/>
  <c r="G7" i="10"/>
  <c r="H7" i="10"/>
  <c r="I7" i="10"/>
  <c r="J7" i="10"/>
  <c r="K7" i="10"/>
  <c r="C8" i="15" s="1"/>
  <c r="B8" i="10"/>
  <c r="B9" i="15" s="1"/>
  <c r="C8" i="10"/>
  <c r="D8" i="10"/>
  <c r="F8" i="10"/>
  <c r="G8" i="10"/>
  <c r="H8" i="10"/>
  <c r="I8" i="10"/>
  <c r="J8" i="10"/>
  <c r="K8" i="10"/>
  <c r="B9" i="10"/>
  <c r="C9" i="10"/>
  <c r="D9" i="10"/>
  <c r="E9" i="10"/>
  <c r="F9" i="10"/>
  <c r="J9" i="10"/>
  <c r="B10" i="10"/>
  <c r="B11" i="15" s="1"/>
  <c r="C10" i="10"/>
  <c r="D10" i="10"/>
  <c r="E10" i="10"/>
  <c r="F10" i="10"/>
  <c r="E11" i="15" s="1"/>
  <c r="G10" i="10"/>
  <c r="H10" i="10"/>
  <c r="I10" i="10"/>
  <c r="J10" i="10"/>
  <c r="K10" i="10"/>
  <c r="C11" i="15" s="1"/>
  <c r="B11" i="10"/>
  <c r="C11" i="10"/>
  <c r="D11" i="10"/>
  <c r="E11" i="10"/>
  <c r="D12" i="15" s="1"/>
  <c r="F11" i="10"/>
  <c r="G11" i="10"/>
  <c r="H11" i="10"/>
  <c r="I11" i="10"/>
  <c r="J11" i="10"/>
  <c r="K11" i="10"/>
  <c r="B12" i="10"/>
  <c r="B13" i="15" s="1"/>
  <c r="C12" i="10"/>
  <c r="D12" i="10"/>
  <c r="E12" i="10"/>
  <c r="F12" i="10"/>
  <c r="E13" i="15" s="1"/>
  <c r="G12" i="10"/>
  <c r="H12" i="10"/>
  <c r="I12" i="10"/>
  <c r="J12" i="10"/>
  <c r="K12" i="10"/>
  <c r="C13" i="15" s="1"/>
  <c r="B13" i="10"/>
  <c r="C13" i="10"/>
  <c r="D13" i="10"/>
  <c r="E13" i="10"/>
  <c r="D14" i="15" s="1"/>
  <c r="F13" i="10"/>
  <c r="G13" i="10"/>
  <c r="H13" i="10"/>
  <c r="I13" i="10"/>
  <c r="J13" i="10"/>
  <c r="K13" i="10"/>
  <c r="B14" i="10"/>
  <c r="B15" i="15" s="1"/>
  <c r="C14" i="10"/>
  <c r="D14" i="10"/>
  <c r="E14" i="10"/>
  <c r="F14" i="10"/>
  <c r="E15" i="15" s="1"/>
  <c r="G14" i="10"/>
  <c r="H14" i="10"/>
  <c r="I14" i="10"/>
  <c r="J14" i="10"/>
  <c r="B15" i="10"/>
  <c r="B16" i="15" s="1"/>
  <c r="C15" i="10"/>
  <c r="D15" i="10"/>
  <c r="E15" i="10"/>
  <c r="D16" i="15" s="1"/>
  <c r="F15" i="10"/>
  <c r="E16" i="15" s="1"/>
  <c r="G15" i="10"/>
  <c r="H15" i="10"/>
  <c r="I15" i="10"/>
  <c r="J15" i="10"/>
  <c r="B16" i="10"/>
  <c r="C16" i="10"/>
  <c r="D16" i="10"/>
  <c r="E16" i="10"/>
  <c r="D17" i="15" s="1"/>
  <c r="F16" i="10"/>
  <c r="G16" i="10"/>
  <c r="H16" i="10"/>
  <c r="I16" i="10"/>
  <c r="J16" i="10"/>
  <c r="K16" i="10"/>
  <c r="B17" i="10"/>
  <c r="C17" i="10"/>
  <c r="D17" i="10"/>
  <c r="E17" i="10"/>
  <c r="F17" i="10"/>
  <c r="E18" i="15" s="1"/>
  <c r="G17" i="10"/>
  <c r="H17" i="10"/>
  <c r="I17" i="10"/>
  <c r="J17" i="10"/>
  <c r="B18" i="10"/>
  <c r="C18" i="10"/>
  <c r="D18" i="10"/>
  <c r="E18" i="10"/>
  <c r="F18" i="10"/>
  <c r="E19" i="15" s="1"/>
  <c r="G18" i="10"/>
  <c r="H18" i="10"/>
  <c r="I18" i="10"/>
  <c r="J18" i="10"/>
  <c r="K18" i="10"/>
  <c r="B19" i="10"/>
  <c r="C19" i="10"/>
  <c r="D19" i="10"/>
  <c r="E19" i="10"/>
  <c r="F19" i="10"/>
  <c r="E20" i="15" s="1"/>
  <c r="G19" i="10"/>
  <c r="H19" i="10"/>
  <c r="I19" i="10"/>
  <c r="J19" i="10"/>
  <c r="K19" i="10"/>
  <c r="C20" i="15" s="1"/>
  <c r="B20" i="10"/>
  <c r="B21" i="15" s="1"/>
  <c r="C20" i="10"/>
  <c r="D20" i="10"/>
  <c r="E20" i="10"/>
  <c r="D21" i="15" s="1"/>
  <c r="F20" i="10"/>
  <c r="E21" i="15" s="1"/>
  <c r="G20" i="10"/>
  <c r="H20" i="10"/>
  <c r="I20" i="10"/>
  <c r="J20" i="10"/>
  <c r="K20" i="10"/>
  <c r="B21" i="10"/>
  <c r="C21" i="10"/>
  <c r="D21" i="10"/>
  <c r="E21" i="10"/>
  <c r="F21" i="10"/>
  <c r="G21" i="10"/>
  <c r="H21" i="10"/>
  <c r="I21" i="10"/>
  <c r="J21" i="10"/>
  <c r="K21" i="10"/>
  <c r="C22" i="15" s="1"/>
  <c r="B22" i="10"/>
  <c r="B23" i="15" s="1"/>
  <c r="C22" i="10"/>
  <c r="D22" i="10"/>
  <c r="E22" i="10"/>
  <c r="D23" i="15" s="1"/>
  <c r="F22" i="10"/>
  <c r="E23" i="15" s="1"/>
  <c r="G22" i="10"/>
  <c r="H22" i="10"/>
  <c r="I22" i="10"/>
  <c r="J22" i="10"/>
  <c r="K22" i="10"/>
  <c r="B23" i="10"/>
  <c r="C23" i="10"/>
  <c r="D23" i="10"/>
  <c r="E23" i="10"/>
  <c r="F23" i="10"/>
  <c r="G23" i="10"/>
  <c r="H23" i="10"/>
  <c r="I23" i="10"/>
  <c r="J23" i="10"/>
  <c r="K23" i="10"/>
  <c r="B24" i="10"/>
  <c r="B25" i="15" s="1"/>
  <c r="C24" i="10"/>
  <c r="D24" i="10"/>
  <c r="E24" i="10"/>
  <c r="D25" i="15" s="1"/>
  <c r="F24" i="10"/>
  <c r="E25" i="15" s="1"/>
  <c r="G24" i="10"/>
  <c r="H24" i="10"/>
  <c r="I24" i="10"/>
  <c r="J24" i="10"/>
  <c r="K24" i="10"/>
  <c r="B25" i="10"/>
  <c r="B26" i="15" s="1"/>
  <c r="C25" i="10"/>
  <c r="D25" i="10"/>
  <c r="E25" i="10"/>
  <c r="F25" i="10"/>
  <c r="G25" i="10"/>
  <c r="H25" i="10"/>
  <c r="I25" i="10"/>
  <c r="J25" i="10"/>
  <c r="K25" i="10"/>
  <c r="C26" i="15" s="1"/>
  <c r="B26" i="10"/>
  <c r="B27" i="15" s="1"/>
  <c r="C26" i="10"/>
  <c r="D26" i="10"/>
  <c r="E26" i="10"/>
  <c r="D27" i="15" s="1"/>
  <c r="F26" i="10"/>
  <c r="E27" i="15" s="1"/>
  <c r="G26" i="10"/>
  <c r="H26" i="10"/>
  <c r="I26" i="10"/>
  <c r="J26" i="10"/>
  <c r="K26" i="10"/>
  <c r="B27" i="10"/>
  <c r="C27" i="10"/>
  <c r="D27" i="10"/>
  <c r="E27" i="10"/>
  <c r="F27" i="10"/>
  <c r="G27" i="10"/>
  <c r="H27" i="10"/>
  <c r="I27" i="10"/>
  <c r="J27" i="10"/>
  <c r="K27" i="10"/>
  <c r="B28" i="10"/>
  <c r="B29" i="15" s="1"/>
  <c r="C28" i="10"/>
  <c r="D28" i="10"/>
  <c r="E28" i="10"/>
  <c r="D29" i="15" s="1"/>
  <c r="F28" i="10"/>
  <c r="G28" i="10"/>
  <c r="H28" i="10"/>
  <c r="I28" i="10"/>
  <c r="J28" i="10"/>
  <c r="K28" i="10"/>
  <c r="K9" i="10"/>
  <c r="K90" i="10"/>
  <c r="K91" i="10"/>
  <c r="K15" i="10"/>
  <c r="C16" i="15" s="1"/>
  <c r="K111" i="10"/>
  <c r="K17" i="10" s="1"/>
  <c r="C18" i="15" s="1"/>
  <c r="E9" i="15"/>
  <c r="E10" i="15"/>
  <c r="E12" i="15"/>
  <c r="E14" i="15"/>
  <c r="E17" i="15"/>
  <c r="E22" i="15"/>
  <c r="E24" i="15"/>
  <c r="E26" i="15"/>
  <c r="E28" i="15"/>
  <c r="E29" i="15"/>
  <c r="E8" i="15"/>
  <c r="D9" i="15"/>
  <c r="D11" i="15"/>
  <c r="D13" i="15"/>
  <c r="D15" i="15"/>
  <c r="D18" i="15"/>
  <c r="D19" i="15"/>
  <c r="D20" i="15"/>
  <c r="D22" i="15"/>
  <c r="D24" i="15"/>
  <c r="D26" i="15"/>
  <c r="D28" i="15"/>
  <c r="D8" i="15"/>
  <c r="C9" i="15"/>
  <c r="C12" i="15"/>
  <c r="C14" i="15"/>
  <c r="C17" i="15"/>
  <c r="C19" i="15"/>
  <c r="C21" i="15"/>
  <c r="C23" i="15"/>
  <c r="C24" i="15"/>
  <c r="C25" i="15"/>
  <c r="C27" i="15"/>
  <c r="C28" i="15"/>
  <c r="C29" i="15"/>
  <c r="B10" i="15"/>
  <c r="B12" i="15"/>
  <c r="B14" i="15"/>
  <c r="B17" i="15"/>
  <c r="B18" i="15"/>
  <c r="B19" i="15"/>
  <c r="B20" i="15"/>
  <c r="B22" i="15"/>
  <c r="B24" i="15"/>
  <c r="B28" i="15"/>
  <c r="B8" i="15"/>
  <c r="AD145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11" i="5"/>
  <c r="N111" i="5"/>
  <c r="E29" i="10" l="1"/>
  <c r="B30" i="15"/>
  <c r="D10" i="15"/>
  <c r="C29" i="10"/>
  <c r="J29" i="10"/>
  <c r="F29" i="10"/>
  <c r="B29" i="10"/>
  <c r="D29" i="10"/>
  <c r="K14" i="10"/>
  <c r="C15" i="15" s="1"/>
  <c r="C10" i="15"/>
  <c r="D30" i="15"/>
  <c r="E30" i="15"/>
  <c r="C30" i="15" l="1"/>
  <c r="K29" i="10"/>
  <c r="BH28" i="13"/>
  <c r="BH27" i="13"/>
  <c r="BH26" i="13"/>
  <c r="BH25" i="13"/>
  <c r="BH24" i="13"/>
  <c r="BH23" i="13"/>
  <c r="BH22" i="13"/>
  <c r="BH21" i="13"/>
  <c r="BH20" i="13"/>
  <c r="BH19" i="13"/>
  <c r="BH18" i="13"/>
  <c r="BH17" i="13"/>
  <c r="BH16" i="13"/>
  <c r="BH15" i="13"/>
  <c r="BH14" i="13"/>
  <c r="BH13" i="13"/>
  <c r="BH12" i="13"/>
  <c r="BH11" i="13"/>
  <c r="BH10" i="13"/>
  <c r="BH9" i="13"/>
  <c r="BH8" i="13"/>
  <c r="BH7" i="13"/>
  <c r="BK28" i="12"/>
  <c r="BK27" i="12"/>
  <c r="BK26" i="12"/>
  <c r="BK25" i="12"/>
  <c r="BK24" i="12"/>
  <c r="BK23" i="12"/>
  <c r="BK22" i="12"/>
  <c r="BK21" i="12"/>
  <c r="BK20" i="12"/>
  <c r="BK19" i="12"/>
  <c r="BK18" i="12"/>
  <c r="BK17" i="12"/>
  <c r="BK16" i="12"/>
  <c r="BK15" i="12"/>
  <c r="BK14" i="12"/>
  <c r="BK13" i="12"/>
  <c r="BK12" i="12"/>
  <c r="BK11" i="12"/>
  <c r="BK10" i="12"/>
  <c r="BK9" i="12"/>
  <c r="BK8" i="12"/>
  <c r="BK7" i="12"/>
  <c r="N83" i="5"/>
  <c r="O83" i="5"/>
  <c r="BK29" i="12" l="1"/>
  <c r="BH29" i="13"/>
  <c r="AY28" i="12"/>
  <c r="AY27" i="12"/>
  <c r="AY26" i="12"/>
  <c r="AY25" i="12"/>
  <c r="AY24" i="12"/>
  <c r="AY23" i="12"/>
  <c r="AY22" i="12"/>
  <c r="AY21" i="12"/>
  <c r="AY20" i="12"/>
  <c r="AY19" i="12"/>
  <c r="AY18" i="12"/>
  <c r="AY17" i="12"/>
  <c r="AY16" i="12"/>
  <c r="AY15" i="12"/>
  <c r="AY14" i="12"/>
  <c r="AY13" i="12"/>
  <c r="AY12" i="12"/>
  <c r="AY11" i="12"/>
  <c r="AY10" i="12"/>
  <c r="AY9" i="12"/>
  <c r="AY8" i="12"/>
  <c r="AY7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X7" i="12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AY28" i="13"/>
  <c r="AY27" i="13"/>
  <c r="AY26" i="13"/>
  <c r="AY25" i="13"/>
  <c r="AY24" i="13"/>
  <c r="AY23" i="13"/>
  <c r="AY22" i="13"/>
  <c r="AY21" i="13"/>
  <c r="AY20" i="13"/>
  <c r="AY19" i="13"/>
  <c r="AY18" i="13"/>
  <c r="AY17" i="13"/>
  <c r="AY16" i="13"/>
  <c r="AY15" i="13"/>
  <c r="AY14" i="13"/>
  <c r="AY13" i="13"/>
  <c r="AY12" i="13"/>
  <c r="AY11" i="13"/>
  <c r="AY10" i="13"/>
  <c r="AY9" i="13"/>
  <c r="AY8" i="13"/>
  <c r="AY7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/>
  <c r="AX9" i="13"/>
  <c r="AX8" i="13"/>
  <c r="AX7" i="13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J48" i="15" l="1"/>
  <c r="J56" i="15"/>
  <c r="J41" i="15"/>
  <c r="J40" i="15"/>
  <c r="J52" i="15"/>
  <c r="J14" i="15"/>
  <c r="J45" i="15"/>
  <c r="J53" i="15"/>
  <c r="J42" i="15"/>
  <c r="J46" i="15"/>
  <c r="J50" i="15"/>
  <c r="J54" i="15"/>
  <c r="J58" i="15"/>
  <c r="J44" i="15"/>
  <c r="J49" i="15"/>
  <c r="J57" i="15"/>
  <c r="J43" i="15"/>
  <c r="J47" i="15"/>
  <c r="J51" i="15"/>
  <c r="J55" i="15"/>
  <c r="J59" i="15"/>
  <c r="J10" i="15"/>
  <c r="J18" i="15"/>
  <c r="J78" i="15" s="1"/>
  <c r="J26" i="15"/>
  <c r="J86" i="15" s="1"/>
  <c r="J11" i="15"/>
  <c r="J19" i="15"/>
  <c r="J8" i="15"/>
  <c r="J12" i="15"/>
  <c r="J16" i="15"/>
  <c r="J20" i="15"/>
  <c r="J24" i="15"/>
  <c r="J28" i="15"/>
  <c r="J88" i="15" s="1"/>
  <c r="J22" i="15"/>
  <c r="J15" i="15"/>
  <c r="J23" i="15"/>
  <c r="J27" i="15"/>
  <c r="J87" i="15" s="1"/>
  <c r="J9" i="15"/>
  <c r="J13" i="15"/>
  <c r="J17" i="15"/>
  <c r="J21" i="15"/>
  <c r="J25" i="15"/>
  <c r="J29" i="15"/>
  <c r="K73" i="15"/>
  <c r="K81" i="15"/>
  <c r="K78" i="15"/>
  <c r="K86" i="15"/>
  <c r="AX29" i="12"/>
  <c r="J39" i="15"/>
  <c r="AY29" i="13"/>
  <c r="K30" i="15"/>
  <c r="K83" i="15"/>
  <c r="K87" i="15"/>
  <c r="AX29" i="13"/>
  <c r="K85" i="15"/>
  <c r="J38" i="15"/>
  <c r="J76" i="15"/>
  <c r="K38" i="15"/>
  <c r="K60" i="15" s="1"/>
  <c r="K76" i="15"/>
  <c r="K80" i="15"/>
  <c r="K88" i="15"/>
  <c r="AY29" i="12"/>
  <c r="AW99" i="12"/>
  <c r="T73" i="5"/>
  <c r="R73" i="5"/>
  <c r="AH120" i="13"/>
  <c r="J80" i="15" l="1"/>
  <c r="J68" i="15"/>
  <c r="J83" i="15"/>
  <c r="J81" i="15"/>
  <c r="J30" i="15"/>
  <c r="J85" i="15"/>
  <c r="K68" i="15"/>
  <c r="K90" i="15" s="1"/>
  <c r="J73" i="15"/>
  <c r="J90" i="15" s="1"/>
  <c r="J60" i="15"/>
  <c r="O37" i="5"/>
  <c r="N40" i="5" l="1"/>
  <c r="B15" i="7" l="1"/>
  <c r="BC29" i="7" l="1"/>
  <c r="BC7" i="13" l="1"/>
  <c r="I38" i="15" s="1"/>
  <c r="BH7" i="12"/>
  <c r="BG7" i="12"/>
  <c r="BF7" i="12"/>
  <c r="BF8" i="12"/>
  <c r="AH32" i="12"/>
  <c r="AI32" i="12"/>
  <c r="F28" i="11"/>
  <c r="E59" i="15" s="1"/>
  <c r="E89" i="15" s="1"/>
  <c r="F7" i="11"/>
  <c r="E38" i="15" s="1"/>
  <c r="E68" i="15" s="1"/>
  <c r="H7" i="11"/>
  <c r="E7" i="11"/>
  <c r="D38" i="15" s="1"/>
  <c r="D68" i="15" s="1"/>
  <c r="D7" i="11"/>
  <c r="BB63" i="12" l="1"/>
  <c r="BJ36" i="12" l="1"/>
  <c r="BJ61" i="12"/>
  <c r="B51" i="6" l="1"/>
  <c r="BE47" i="8" l="1"/>
  <c r="BI149" i="7"/>
  <c r="BI150" i="7"/>
  <c r="BI151" i="7"/>
  <c r="BI152" i="7"/>
  <c r="BI153" i="7"/>
  <c r="BI154" i="7"/>
  <c r="BI155" i="7"/>
  <c r="BI156" i="7"/>
  <c r="BI157" i="7"/>
  <c r="BI158" i="7"/>
  <c r="BI159" i="7"/>
  <c r="BI160" i="7"/>
  <c r="BI161" i="7"/>
  <c r="BI162" i="7"/>
  <c r="BI163" i="7"/>
  <c r="BI164" i="7"/>
  <c r="BI165" i="7"/>
  <c r="BI166" i="7"/>
  <c r="BI167" i="7"/>
  <c r="BI168" i="7"/>
  <c r="BI169" i="7"/>
  <c r="BI170" i="7"/>
  <c r="BI171" i="7"/>
  <c r="BI172" i="7"/>
  <c r="BI173" i="7"/>
  <c r="BI174" i="7"/>
  <c r="BI175" i="7"/>
  <c r="BI176" i="7"/>
  <c r="BI177" i="7"/>
  <c r="BI178" i="7"/>
  <c r="BI179" i="7"/>
  <c r="BI180" i="7"/>
  <c r="BI148" i="7"/>
  <c r="BI111" i="7"/>
  <c r="BI112" i="7"/>
  <c r="BI113" i="7"/>
  <c r="BI114" i="7"/>
  <c r="BI115" i="7"/>
  <c r="BI116" i="7"/>
  <c r="BI117" i="7"/>
  <c r="BI118" i="7"/>
  <c r="BI119" i="7"/>
  <c r="BI120" i="7"/>
  <c r="BI121" i="7"/>
  <c r="BI122" i="7"/>
  <c r="BI123" i="7"/>
  <c r="BI124" i="7"/>
  <c r="BI125" i="7"/>
  <c r="BI126" i="7"/>
  <c r="BI127" i="7"/>
  <c r="BI128" i="7"/>
  <c r="BI129" i="7"/>
  <c r="BI130" i="7"/>
  <c r="BI131" i="7"/>
  <c r="BI132" i="7"/>
  <c r="BI133" i="7"/>
  <c r="BI134" i="7"/>
  <c r="BI135" i="7"/>
  <c r="BI136" i="7"/>
  <c r="BI137" i="7"/>
  <c r="BI138" i="7"/>
  <c r="BI139" i="7"/>
  <c r="BI140" i="7"/>
  <c r="BI110" i="7"/>
  <c r="BI102" i="7"/>
  <c r="BI76" i="7"/>
  <c r="BI77" i="7"/>
  <c r="BI78" i="7"/>
  <c r="BI79" i="7"/>
  <c r="BI80" i="7"/>
  <c r="BI81" i="7"/>
  <c r="BI82" i="7"/>
  <c r="BI83" i="7"/>
  <c r="BI84" i="7"/>
  <c r="BI85" i="7"/>
  <c r="BI86" i="7"/>
  <c r="BI87" i="7"/>
  <c r="BI88" i="7"/>
  <c r="BI89" i="7"/>
  <c r="BI90" i="7"/>
  <c r="BI91" i="7"/>
  <c r="BI92" i="7"/>
  <c r="BI93" i="7"/>
  <c r="BI94" i="7"/>
  <c r="BI95" i="7"/>
  <c r="BI96" i="7"/>
  <c r="BI97" i="7"/>
  <c r="BI98" i="7"/>
  <c r="BI100" i="7"/>
  <c r="BI101" i="7"/>
  <c r="BI75" i="7"/>
  <c r="BI38" i="7"/>
  <c r="BI39" i="7"/>
  <c r="BI40" i="7"/>
  <c r="BI41" i="7"/>
  <c r="BI42" i="7"/>
  <c r="BI43" i="7"/>
  <c r="BI44" i="7"/>
  <c r="BI45" i="7"/>
  <c r="BI46" i="7"/>
  <c r="BI47" i="7"/>
  <c r="BI48" i="7"/>
  <c r="BI49" i="7"/>
  <c r="BI50" i="7"/>
  <c r="BI51" i="7"/>
  <c r="BI52" i="7"/>
  <c r="BI53" i="7"/>
  <c r="BI54" i="7"/>
  <c r="BI55" i="7"/>
  <c r="BI56" i="7"/>
  <c r="BI57" i="7"/>
  <c r="BI58" i="7"/>
  <c r="BI59" i="7"/>
  <c r="BI60" i="7"/>
  <c r="BI61" i="7"/>
  <c r="BI62" i="7"/>
  <c r="BI63" i="7"/>
  <c r="BI64" i="7"/>
  <c r="BI65" i="7"/>
  <c r="BI66" i="7"/>
  <c r="BI67" i="7"/>
  <c r="BI37" i="7"/>
  <c r="AX65" i="7"/>
  <c r="AY65" i="7" s="1"/>
  <c r="BI7" i="7" l="1"/>
  <c r="Q8" i="15" s="1"/>
  <c r="AL65" i="7"/>
  <c r="N99" i="5" l="1"/>
  <c r="N73" i="5"/>
  <c r="BH183" i="8" l="1"/>
  <c r="BH182" i="8"/>
  <c r="BH181" i="8"/>
  <c r="BH180" i="8"/>
  <c r="BH179" i="8"/>
  <c r="BH178" i="8"/>
  <c r="BH177" i="8"/>
  <c r="BH176" i="8"/>
  <c r="BH175" i="8"/>
  <c r="BH174" i="8"/>
  <c r="BH173" i="8"/>
  <c r="BH172" i="8"/>
  <c r="BH171" i="8"/>
  <c r="BH170" i="8"/>
  <c r="BH169" i="8"/>
  <c r="BH168" i="8"/>
  <c r="BH167" i="8"/>
  <c r="BH166" i="8"/>
  <c r="BH165" i="8"/>
  <c r="BH164" i="8"/>
  <c r="BH163" i="8"/>
  <c r="BH162" i="8"/>
  <c r="BH161" i="8"/>
  <c r="BH160" i="8"/>
  <c r="BH159" i="8"/>
  <c r="BH158" i="8"/>
  <c r="BH157" i="8"/>
  <c r="BH156" i="8"/>
  <c r="BH155" i="8"/>
  <c r="BH154" i="8"/>
  <c r="BH153" i="8"/>
  <c r="BH152" i="8"/>
  <c r="BH151" i="8"/>
  <c r="BH144" i="8"/>
  <c r="BH143" i="8"/>
  <c r="BH142" i="8"/>
  <c r="BH141" i="8"/>
  <c r="BH140" i="8"/>
  <c r="BH139" i="8"/>
  <c r="BH138" i="8"/>
  <c r="BH137" i="8"/>
  <c r="BH136" i="8"/>
  <c r="BH135" i="8"/>
  <c r="BH134" i="8"/>
  <c r="BH133" i="8"/>
  <c r="BH132" i="8"/>
  <c r="BH131" i="8"/>
  <c r="BH130" i="8"/>
  <c r="BH129" i="8"/>
  <c r="BH128" i="8"/>
  <c r="BH127" i="8"/>
  <c r="BH126" i="8"/>
  <c r="BH125" i="8"/>
  <c r="BH124" i="8"/>
  <c r="BH123" i="8"/>
  <c r="BH122" i="8"/>
  <c r="BH121" i="8"/>
  <c r="BH120" i="8"/>
  <c r="BH119" i="8"/>
  <c r="BH118" i="8"/>
  <c r="BH117" i="8"/>
  <c r="BH116" i="8"/>
  <c r="BH115" i="8"/>
  <c r="BH114" i="8"/>
  <c r="BH113" i="8"/>
  <c r="BH112" i="8"/>
  <c r="BH111" i="8"/>
  <c r="BH110" i="8"/>
  <c r="BH103" i="8"/>
  <c r="BH102" i="8"/>
  <c r="BH101" i="8"/>
  <c r="BH100" i="8"/>
  <c r="BH99" i="8"/>
  <c r="BH98" i="8"/>
  <c r="BH97" i="8"/>
  <c r="BH96" i="8"/>
  <c r="BH95" i="8"/>
  <c r="BH94" i="8"/>
  <c r="BH93" i="8"/>
  <c r="BH92" i="8"/>
  <c r="BH91" i="8"/>
  <c r="BH90" i="8"/>
  <c r="BH89" i="8"/>
  <c r="BH88" i="8"/>
  <c r="BH87" i="8"/>
  <c r="BH86" i="8"/>
  <c r="BH85" i="8"/>
  <c r="BH84" i="8"/>
  <c r="BH83" i="8"/>
  <c r="BH82" i="8"/>
  <c r="BH81" i="8"/>
  <c r="BH80" i="8"/>
  <c r="BH79" i="8"/>
  <c r="BH78" i="8"/>
  <c r="BH77" i="8"/>
  <c r="BH76" i="8"/>
  <c r="BH75" i="8"/>
  <c r="BH74" i="8"/>
  <c r="BH73" i="8"/>
  <c r="BH38" i="8"/>
  <c r="BH39" i="8"/>
  <c r="BH40" i="8"/>
  <c r="BH41" i="8"/>
  <c r="BH42" i="8"/>
  <c r="BH43" i="8"/>
  <c r="BH44" i="8"/>
  <c r="BH45" i="8"/>
  <c r="BH46" i="8"/>
  <c r="BH47" i="8"/>
  <c r="BH48" i="8"/>
  <c r="BH49" i="8"/>
  <c r="BH50" i="8"/>
  <c r="BH51" i="8"/>
  <c r="BH52" i="8"/>
  <c r="BH53" i="8"/>
  <c r="BH54" i="8"/>
  <c r="BH55" i="8"/>
  <c r="BH56" i="8"/>
  <c r="BH57" i="8"/>
  <c r="BH58" i="8"/>
  <c r="BH59" i="8"/>
  <c r="BH60" i="8"/>
  <c r="BH61" i="8"/>
  <c r="BH62" i="8"/>
  <c r="BH63" i="8"/>
  <c r="BH64" i="8"/>
  <c r="BH65" i="8"/>
  <c r="BH66" i="8"/>
  <c r="BH37" i="8"/>
  <c r="BE183" i="8"/>
  <c r="BE182" i="8"/>
  <c r="BE181" i="8"/>
  <c r="BE180" i="8"/>
  <c r="BE179" i="8"/>
  <c r="BE178" i="8"/>
  <c r="BE177" i="8"/>
  <c r="BE176" i="8"/>
  <c r="BE175" i="8"/>
  <c r="BE174" i="8"/>
  <c r="BE173" i="8"/>
  <c r="BE172" i="8"/>
  <c r="BE171" i="8"/>
  <c r="BE170" i="8"/>
  <c r="BE169" i="8"/>
  <c r="BE168" i="8"/>
  <c r="BE167" i="8"/>
  <c r="BE166" i="8"/>
  <c r="BE165" i="8"/>
  <c r="BE164" i="8"/>
  <c r="BE163" i="8"/>
  <c r="BE162" i="8"/>
  <c r="BE161" i="8"/>
  <c r="BE160" i="8"/>
  <c r="BE159" i="8"/>
  <c r="BE158" i="8"/>
  <c r="BE157" i="8"/>
  <c r="BE156" i="8"/>
  <c r="BE155" i="8"/>
  <c r="BE154" i="8"/>
  <c r="BE153" i="8"/>
  <c r="BE152" i="8"/>
  <c r="BE151" i="8"/>
  <c r="BE144" i="8"/>
  <c r="BE143" i="8"/>
  <c r="BE142" i="8"/>
  <c r="BE141" i="8"/>
  <c r="BE140" i="8"/>
  <c r="BE139" i="8"/>
  <c r="BE138" i="8"/>
  <c r="BE137" i="8"/>
  <c r="BE136" i="8"/>
  <c r="BE135" i="8"/>
  <c r="BE134" i="8"/>
  <c r="BE133" i="8"/>
  <c r="BE132" i="8"/>
  <c r="BE131" i="8"/>
  <c r="BE130" i="8"/>
  <c r="BE129" i="8"/>
  <c r="BE128" i="8"/>
  <c r="BE127" i="8"/>
  <c r="BE126" i="8"/>
  <c r="BE125" i="8"/>
  <c r="BE124" i="8"/>
  <c r="BE123" i="8"/>
  <c r="BE122" i="8"/>
  <c r="BE121" i="8"/>
  <c r="BE120" i="8"/>
  <c r="BE119" i="8"/>
  <c r="BE118" i="8"/>
  <c r="BE117" i="8"/>
  <c r="BE116" i="8"/>
  <c r="BE115" i="8"/>
  <c r="BE114" i="8"/>
  <c r="BE113" i="8"/>
  <c r="BE112" i="8"/>
  <c r="BE111" i="8"/>
  <c r="BE110" i="8"/>
  <c r="BE103" i="8"/>
  <c r="BE102" i="8"/>
  <c r="BE101" i="8"/>
  <c r="BE100" i="8"/>
  <c r="BE99" i="8"/>
  <c r="BE98" i="8"/>
  <c r="BE97" i="8"/>
  <c r="BE96" i="8"/>
  <c r="BE95" i="8"/>
  <c r="BE94" i="8"/>
  <c r="BE93" i="8"/>
  <c r="BE92" i="8"/>
  <c r="BE91" i="8"/>
  <c r="BE90" i="8"/>
  <c r="BE89" i="8"/>
  <c r="BE88" i="8"/>
  <c r="BE87" i="8"/>
  <c r="BE86" i="8"/>
  <c r="BE85" i="8"/>
  <c r="BE84" i="8"/>
  <c r="BE83" i="8"/>
  <c r="BE82" i="8"/>
  <c r="BE81" i="8"/>
  <c r="BE80" i="8"/>
  <c r="BE79" i="8"/>
  <c r="BE78" i="8"/>
  <c r="BE77" i="8"/>
  <c r="BE76" i="8"/>
  <c r="BE75" i="8"/>
  <c r="BE74" i="8"/>
  <c r="BE73" i="8"/>
  <c r="BE55" i="8"/>
  <c r="BE56" i="8"/>
  <c r="BE57" i="8"/>
  <c r="BE58" i="8"/>
  <c r="BE59" i="8"/>
  <c r="BE60" i="8"/>
  <c r="BE61" i="8"/>
  <c r="BE62" i="8"/>
  <c r="BE63" i="8"/>
  <c r="BE64" i="8"/>
  <c r="BE65" i="8"/>
  <c r="BE66" i="8"/>
  <c r="BE38" i="8"/>
  <c r="BE39" i="8"/>
  <c r="BE40" i="8"/>
  <c r="BE41" i="8"/>
  <c r="BE42" i="8"/>
  <c r="BE43" i="8"/>
  <c r="BE44" i="8"/>
  <c r="BE45" i="8"/>
  <c r="BE46" i="8"/>
  <c r="BE48" i="8"/>
  <c r="BE49" i="8"/>
  <c r="BE50" i="8"/>
  <c r="BE51" i="8"/>
  <c r="BE52" i="8"/>
  <c r="BE53" i="8"/>
  <c r="BE54" i="8"/>
  <c r="BE37" i="8"/>
  <c r="AS183" i="8"/>
  <c r="AR183" i="8"/>
  <c r="AS182" i="8"/>
  <c r="AR182" i="8"/>
  <c r="AS181" i="8"/>
  <c r="AR181" i="8"/>
  <c r="AS180" i="8"/>
  <c r="AR180" i="8"/>
  <c r="AS179" i="8"/>
  <c r="AR179" i="8"/>
  <c r="AS178" i="8"/>
  <c r="AR178" i="8"/>
  <c r="AS177" i="8"/>
  <c r="AR177" i="8"/>
  <c r="AS176" i="8"/>
  <c r="AR176" i="8"/>
  <c r="AS175" i="8"/>
  <c r="AR175" i="8"/>
  <c r="AS174" i="8"/>
  <c r="AR174" i="8"/>
  <c r="AS173" i="8"/>
  <c r="AR173" i="8"/>
  <c r="AS172" i="8"/>
  <c r="AR172" i="8"/>
  <c r="AS171" i="8"/>
  <c r="AR171" i="8"/>
  <c r="AS170" i="8"/>
  <c r="AR170" i="8"/>
  <c r="AS169" i="8"/>
  <c r="AR169" i="8"/>
  <c r="AS168" i="8"/>
  <c r="AR168" i="8"/>
  <c r="AS167" i="8"/>
  <c r="AR167" i="8"/>
  <c r="AS166" i="8"/>
  <c r="AR166" i="8"/>
  <c r="AS165" i="8"/>
  <c r="AR165" i="8"/>
  <c r="AS164" i="8"/>
  <c r="AR164" i="8"/>
  <c r="AS163" i="8"/>
  <c r="AR163" i="8"/>
  <c r="AS162" i="8"/>
  <c r="AR162" i="8"/>
  <c r="AS161" i="8"/>
  <c r="AR161" i="8"/>
  <c r="AS160" i="8"/>
  <c r="AR160" i="8"/>
  <c r="AS159" i="8"/>
  <c r="AR159" i="8"/>
  <c r="AS158" i="8"/>
  <c r="AR158" i="8"/>
  <c r="AS157" i="8"/>
  <c r="AR157" i="8"/>
  <c r="AS156" i="8"/>
  <c r="AR156" i="8"/>
  <c r="AS155" i="8"/>
  <c r="AR155" i="8"/>
  <c r="AS154" i="8"/>
  <c r="AR154" i="8"/>
  <c r="AS153" i="8"/>
  <c r="AR153" i="8"/>
  <c r="AS152" i="8"/>
  <c r="AR152" i="8"/>
  <c r="AS151" i="8"/>
  <c r="AR151" i="8"/>
  <c r="AS144" i="8"/>
  <c r="AR144" i="8"/>
  <c r="AS143" i="8"/>
  <c r="AR143" i="8"/>
  <c r="AS142" i="8"/>
  <c r="AR142" i="8"/>
  <c r="AS141" i="8"/>
  <c r="AR141" i="8"/>
  <c r="AS140" i="8"/>
  <c r="AR140" i="8"/>
  <c r="AS139" i="8"/>
  <c r="AR139" i="8"/>
  <c r="AS138" i="8"/>
  <c r="AR138" i="8"/>
  <c r="AS137" i="8"/>
  <c r="AR137" i="8"/>
  <c r="AS136" i="8"/>
  <c r="AR136" i="8"/>
  <c r="AS135" i="8"/>
  <c r="AR135" i="8"/>
  <c r="AS134" i="8"/>
  <c r="AR134" i="8"/>
  <c r="AS133" i="8"/>
  <c r="AR133" i="8"/>
  <c r="AS132" i="8"/>
  <c r="AR132" i="8"/>
  <c r="AS131" i="8"/>
  <c r="AR131" i="8"/>
  <c r="AS130" i="8"/>
  <c r="AR130" i="8"/>
  <c r="AS129" i="8"/>
  <c r="AR129" i="8"/>
  <c r="AS128" i="8"/>
  <c r="AR128" i="8"/>
  <c r="AS127" i="8"/>
  <c r="AR127" i="8"/>
  <c r="AS126" i="8"/>
  <c r="AR126" i="8"/>
  <c r="AS125" i="8"/>
  <c r="AR125" i="8"/>
  <c r="AS124" i="8"/>
  <c r="AR124" i="8"/>
  <c r="AS123" i="8"/>
  <c r="AR123" i="8"/>
  <c r="AS122" i="8"/>
  <c r="AR122" i="8"/>
  <c r="AS121" i="8"/>
  <c r="AR121" i="8"/>
  <c r="AS120" i="8"/>
  <c r="AR120" i="8"/>
  <c r="AS119" i="8"/>
  <c r="AR119" i="8"/>
  <c r="AS118" i="8"/>
  <c r="AR118" i="8"/>
  <c r="AS117" i="8"/>
  <c r="AR117" i="8"/>
  <c r="AS116" i="8"/>
  <c r="AR116" i="8"/>
  <c r="AS115" i="8"/>
  <c r="AR115" i="8"/>
  <c r="AS114" i="8"/>
  <c r="AR114" i="8"/>
  <c r="AS113" i="8"/>
  <c r="AR113" i="8"/>
  <c r="AS112" i="8"/>
  <c r="AR112" i="8"/>
  <c r="AS111" i="8"/>
  <c r="AR111" i="8"/>
  <c r="AS110" i="8"/>
  <c r="AR110" i="8"/>
  <c r="AS103" i="8"/>
  <c r="AR103" i="8"/>
  <c r="AS102" i="8"/>
  <c r="AR102" i="8"/>
  <c r="AS101" i="8"/>
  <c r="AR101" i="8"/>
  <c r="AS100" i="8"/>
  <c r="AR100" i="8"/>
  <c r="AS99" i="8"/>
  <c r="AR99" i="8"/>
  <c r="AS98" i="8"/>
  <c r="AR98" i="8"/>
  <c r="AS97" i="8"/>
  <c r="AR97" i="8"/>
  <c r="AS96" i="8"/>
  <c r="AR96" i="8"/>
  <c r="AS95" i="8"/>
  <c r="AR95" i="8"/>
  <c r="AS94" i="8"/>
  <c r="AR94" i="8"/>
  <c r="AS93" i="8"/>
  <c r="AR93" i="8"/>
  <c r="AS92" i="8"/>
  <c r="AR92" i="8"/>
  <c r="AS91" i="8"/>
  <c r="AR91" i="8"/>
  <c r="AS90" i="8"/>
  <c r="AR90" i="8"/>
  <c r="AS89" i="8"/>
  <c r="AR89" i="8"/>
  <c r="AS88" i="8"/>
  <c r="AR88" i="8"/>
  <c r="AS87" i="8"/>
  <c r="AR87" i="8"/>
  <c r="AS86" i="8"/>
  <c r="AR86" i="8"/>
  <c r="AS85" i="8"/>
  <c r="AR85" i="8"/>
  <c r="AS84" i="8"/>
  <c r="AR84" i="8"/>
  <c r="AS83" i="8"/>
  <c r="AR83" i="8"/>
  <c r="AS82" i="8"/>
  <c r="AR82" i="8"/>
  <c r="AS81" i="8"/>
  <c r="AR81" i="8"/>
  <c r="AS80" i="8"/>
  <c r="AR80" i="8"/>
  <c r="AS79" i="8"/>
  <c r="AR79" i="8"/>
  <c r="AS78" i="8"/>
  <c r="AR78" i="8"/>
  <c r="AS77" i="8"/>
  <c r="AR77" i="8"/>
  <c r="AS76" i="8"/>
  <c r="AR76" i="8"/>
  <c r="AS75" i="8"/>
  <c r="AR75" i="8"/>
  <c r="AS74" i="8"/>
  <c r="AR74" i="8"/>
  <c r="AS73" i="8"/>
  <c r="AR73" i="8"/>
  <c r="AR58" i="8"/>
  <c r="AS58" i="8"/>
  <c r="AR59" i="8"/>
  <c r="AS59" i="8"/>
  <c r="AR60" i="8"/>
  <c r="AS60" i="8"/>
  <c r="AR61" i="8"/>
  <c r="AS61" i="8"/>
  <c r="AR62" i="8"/>
  <c r="AS62" i="8"/>
  <c r="AR63" i="8"/>
  <c r="AS63" i="8"/>
  <c r="AR64" i="8"/>
  <c r="AS64" i="8"/>
  <c r="AR65" i="8"/>
  <c r="AS65" i="8"/>
  <c r="AR66" i="8"/>
  <c r="AS66" i="8"/>
  <c r="AR44" i="8"/>
  <c r="AS44" i="8"/>
  <c r="AR45" i="8"/>
  <c r="AS45" i="8"/>
  <c r="AR46" i="8"/>
  <c r="AS46" i="8"/>
  <c r="AR47" i="8"/>
  <c r="AS47" i="8"/>
  <c r="AR48" i="8"/>
  <c r="AS48" i="8"/>
  <c r="AR49" i="8"/>
  <c r="AS49" i="8"/>
  <c r="AR50" i="8"/>
  <c r="AS50" i="8"/>
  <c r="AR51" i="8"/>
  <c r="AS51" i="8"/>
  <c r="AR52" i="8"/>
  <c r="AS52" i="8"/>
  <c r="AR53" i="8"/>
  <c r="AS53" i="8"/>
  <c r="AR54" i="8"/>
  <c r="AS54" i="8"/>
  <c r="AR55" i="8"/>
  <c r="AS55" i="8"/>
  <c r="AR56" i="8"/>
  <c r="AS56" i="8"/>
  <c r="AR57" i="8"/>
  <c r="AS57" i="8"/>
  <c r="AS43" i="8"/>
  <c r="AR43" i="8"/>
  <c r="AS42" i="8"/>
  <c r="AR42" i="8"/>
  <c r="AS41" i="8"/>
  <c r="AR41" i="8"/>
  <c r="AS40" i="8"/>
  <c r="AR40" i="8"/>
  <c r="AS39" i="8"/>
  <c r="AR39" i="8"/>
  <c r="AS38" i="8"/>
  <c r="AR38" i="8"/>
  <c r="AS37" i="8"/>
  <c r="AR37" i="8"/>
  <c r="V183" i="8"/>
  <c r="U183" i="8"/>
  <c r="V182" i="8"/>
  <c r="U182" i="8"/>
  <c r="V181" i="8"/>
  <c r="U181" i="8"/>
  <c r="V180" i="8"/>
  <c r="U180" i="8"/>
  <c r="V179" i="8"/>
  <c r="U179" i="8"/>
  <c r="V178" i="8"/>
  <c r="U178" i="8"/>
  <c r="V177" i="8"/>
  <c r="U177" i="8"/>
  <c r="V176" i="8"/>
  <c r="U176" i="8"/>
  <c r="V175" i="8"/>
  <c r="U175" i="8"/>
  <c r="V174" i="8"/>
  <c r="U174" i="8"/>
  <c r="V173" i="8"/>
  <c r="U173" i="8"/>
  <c r="V172" i="8"/>
  <c r="U172" i="8"/>
  <c r="V171" i="8"/>
  <c r="U171" i="8"/>
  <c r="V170" i="8"/>
  <c r="U170" i="8"/>
  <c r="V168" i="8"/>
  <c r="U168" i="8"/>
  <c r="V167" i="8"/>
  <c r="U167" i="8"/>
  <c r="V166" i="8"/>
  <c r="U166" i="8"/>
  <c r="V165" i="8"/>
  <c r="U165" i="8"/>
  <c r="V164" i="8"/>
  <c r="U164" i="8"/>
  <c r="V163" i="8"/>
  <c r="U163" i="8"/>
  <c r="V162" i="8"/>
  <c r="U162" i="8"/>
  <c r="V161" i="8"/>
  <c r="U161" i="8"/>
  <c r="V160" i="8"/>
  <c r="U160" i="8"/>
  <c r="V159" i="8"/>
  <c r="U159" i="8"/>
  <c r="V158" i="8"/>
  <c r="U158" i="8"/>
  <c r="V157" i="8"/>
  <c r="U157" i="8"/>
  <c r="V156" i="8"/>
  <c r="U156" i="8"/>
  <c r="V155" i="8"/>
  <c r="U155" i="8"/>
  <c r="V154" i="8"/>
  <c r="U154" i="8"/>
  <c r="V153" i="8"/>
  <c r="U153" i="8"/>
  <c r="V152" i="8"/>
  <c r="U152" i="8"/>
  <c r="V151" i="8"/>
  <c r="U151" i="8"/>
  <c r="V150" i="8"/>
  <c r="U150" i="8"/>
  <c r="V144" i="8"/>
  <c r="U144" i="8"/>
  <c r="V143" i="8"/>
  <c r="U143" i="8"/>
  <c r="V142" i="8"/>
  <c r="U142" i="8"/>
  <c r="V141" i="8"/>
  <c r="U141" i="8"/>
  <c r="V140" i="8"/>
  <c r="U140" i="8"/>
  <c r="V138" i="8"/>
  <c r="U138" i="8"/>
  <c r="V137" i="8"/>
  <c r="U137" i="8"/>
  <c r="V136" i="8"/>
  <c r="U136" i="8"/>
  <c r="V135" i="8"/>
  <c r="U135" i="8"/>
  <c r="V134" i="8"/>
  <c r="U134" i="8"/>
  <c r="V133" i="8"/>
  <c r="U133" i="8"/>
  <c r="V132" i="8"/>
  <c r="U132" i="8"/>
  <c r="V131" i="8"/>
  <c r="U131" i="8"/>
  <c r="V130" i="8"/>
  <c r="U130" i="8"/>
  <c r="V129" i="8"/>
  <c r="U129" i="8"/>
  <c r="V128" i="8"/>
  <c r="U128" i="8"/>
  <c r="V127" i="8"/>
  <c r="U127" i="8"/>
  <c r="V126" i="8"/>
  <c r="U126" i="8"/>
  <c r="V125" i="8"/>
  <c r="U125" i="8"/>
  <c r="V124" i="8"/>
  <c r="U124" i="8"/>
  <c r="V123" i="8"/>
  <c r="U123" i="8"/>
  <c r="V122" i="8"/>
  <c r="U122" i="8"/>
  <c r="V121" i="8"/>
  <c r="U121" i="8"/>
  <c r="V120" i="8"/>
  <c r="U120" i="8"/>
  <c r="V119" i="8"/>
  <c r="U119" i="8"/>
  <c r="V118" i="8"/>
  <c r="U118" i="8"/>
  <c r="V117" i="8"/>
  <c r="U117" i="8"/>
  <c r="V116" i="8"/>
  <c r="U116" i="8"/>
  <c r="V115" i="8"/>
  <c r="U115" i="8"/>
  <c r="V114" i="8"/>
  <c r="U114" i="8"/>
  <c r="V113" i="8"/>
  <c r="U113" i="8"/>
  <c r="V112" i="8"/>
  <c r="U112" i="8"/>
  <c r="V111" i="8"/>
  <c r="U111" i="8"/>
  <c r="V110" i="8"/>
  <c r="U110" i="8"/>
  <c r="V103" i="8"/>
  <c r="U103" i="8"/>
  <c r="V102" i="8"/>
  <c r="U102" i="8"/>
  <c r="V101" i="8"/>
  <c r="U101" i="8"/>
  <c r="V100" i="8"/>
  <c r="U100" i="8"/>
  <c r="V99" i="8"/>
  <c r="U99" i="8"/>
  <c r="V98" i="8"/>
  <c r="U98" i="8"/>
  <c r="V97" i="8"/>
  <c r="U97" i="8"/>
  <c r="V96" i="8"/>
  <c r="U96" i="8"/>
  <c r="V95" i="8"/>
  <c r="U95" i="8"/>
  <c r="V94" i="8"/>
  <c r="U94" i="8"/>
  <c r="V93" i="8"/>
  <c r="U93" i="8"/>
  <c r="V92" i="8"/>
  <c r="U92" i="8"/>
  <c r="V91" i="8"/>
  <c r="U91" i="8"/>
  <c r="V90" i="8"/>
  <c r="U90" i="8"/>
  <c r="V89" i="8"/>
  <c r="U89" i="8"/>
  <c r="V88" i="8"/>
  <c r="U88" i="8"/>
  <c r="V87" i="8"/>
  <c r="U87" i="8"/>
  <c r="V86" i="8"/>
  <c r="U86" i="8"/>
  <c r="V85" i="8"/>
  <c r="U85" i="8"/>
  <c r="V84" i="8"/>
  <c r="U84" i="8"/>
  <c r="V83" i="8"/>
  <c r="U83" i="8"/>
  <c r="V82" i="8"/>
  <c r="U82" i="8"/>
  <c r="V81" i="8"/>
  <c r="U81" i="8"/>
  <c r="V80" i="8"/>
  <c r="U80" i="8"/>
  <c r="V79" i="8"/>
  <c r="U79" i="8"/>
  <c r="V78" i="8"/>
  <c r="U78" i="8"/>
  <c r="V77" i="8"/>
  <c r="U77" i="8"/>
  <c r="V76" i="8"/>
  <c r="U76" i="8"/>
  <c r="V75" i="8"/>
  <c r="U75" i="8"/>
  <c r="V74" i="8"/>
  <c r="U74" i="8"/>
  <c r="V73" i="8"/>
  <c r="U73" i="8"/>
  <c r="U38" i="8"/>
  <c r="V38" i="8"/>
  <c r="U39" i="8"/>
  <c r="V39" i="8"/>
  <c r="U40" i="8"/>
  <c r="V40" i="8"/>
  <c r="U41" i="8"/>
  <c r="V41" i="8"/>
  <c r="U42" i="8"/>
  <c r="V42" i="8"/>
  <c r="U43" i="8"/>
  <c r="V43" i="8"/>
  <c r="U44" i="8"/>
  <c r="V44" i="8"/>
  <c r="U45" i="8"/>
  <c r="V45" i="8"/>
  <c r="U46" i="8"/>
  <c r="V46" i="8"/>
  <c r="U47" i="8"/>
  <c r="V47" i="8"/>
  <c r="U48" i="8"/>
  <c r="V48" i="8"/>
  <c r="U49" i="8"/>
  <c r="V49" i="8"/>
  <c r="U50" i="8"/>
  <c r="V50" i="8"/>
  <c r="U51" i="8"/>
  <c r="V51" i="8"/>
  <c r="U52" i="8"/>
  <c r="V52" i="8"/>
  <c r="U53" i="8"/>
  <c r="V53" i="8"/>
  <c r="U54" i="8"/>
  <c r="V54" i="8"/>
  <c r="U55" i="8"/>
  <c r="V55" i="8"/>
  <c r="U56" i="8"/>
  <c r="V56" i="8"/>
  <c r="U57" i="8"/>
  <c r="V57" i="8"/>
  <c r="U58" i="8"/>
  <c r="V58" i="8"/>
  <c r="U59" i="8"/>
  <c r="V59" i="8"/>
  <c r="U60" i="8"/>
  <c r="V60" i="8"/>
  <c r="U61" i="8"/>
  <c r="V61" i="8"/>
  <c r="U62" i="8"/>
  <c r="V62" i="8"/>
  <c r="U63" i="8"/>
  <c r="V63" i="8"/>
  <c r="U64" i="8"/>
  <c r="V64" i="8"/>
  <c r="U65" i="8"/>
  <c r="V65" i="8"/>
  <c r="U66" i="8"/>
  <c r="V66" i="8"/>
  <c r="V37" i="8"/>
  <c r="U37" i="8"/>
  <c r="BA67" i="7"/>
  <c r="BA66" i="7"/>
  <c r="BA64" i="7"/>
  <c r="BA63" i="7"/>
  <c r="BA62" i="7"/>
  <c r="BA61" i="7"/>
  <c r="BA60" i="7"/>
  <c r="BA59" i="7"/>
  <c r="BA58" i="7"/>
  <c r="BA57" i="7"/>
  <c r="BA56" i="7"/>
  <c r="BA55" i="7"/>
  <c r="BA54" i="7"/>
  <c r="BA53" i="7"/>
  <c r="BA52" i="7"/>
  <c r="BA51" i="7"/>
  <c r="BA50" i="7"/>
  <c r="BA49" i="7"/>
  <c r="BA48" i="7"/>
  <c r="BA47" i="7"/>
  <c r="BA46" i="7"/>
  <c r="BA45" i="7"/>
  <c r="BA44" i="7"/>
  <c r="BA43" i="7"/>
  <c r="BA42" i="7"/>
  <c r="BA41" i="7"/>
  <c r="BA40" i="7"/>
  <c r="BA39" i="7"/>
  <c r="BA38" i="7"/>
  <c r="BA140" i="7"/>
  <c r="BA139" i="7"/>
  <c r="BA138" i="7"/>
  <c r="BA137" i="7"/>
  <c r="BA136" i="7"/>
  <c r="BA135" i="7"/>
  <c r="BA134" i="7"/>
  <c r="BA133" i="7"/>
  <c r="BA132" i="7"/>
  <c r="BA131" i="7"/>
  <c r="BA130" i="7"/>
  <c r="BA129" i="7"/>
  <c r="BA128" i="7"/>
  <c r="BA127" i="7"/>
  <c r="BA126" i="7"/>
  <c r="BA125" i="7"/>
  <c r="BA124" i="7"/>
  <c r="BA123" i="7"/>
  <c r="BA122" i="7"/>
  <c r="BA121" i="7"/>
  <c r="BA120" i="7"/>
  <c r="BA119" i="7"/>
  <c r="BA118" i="7"/>
  <c r="BA117" i="7"/>
  <c r="BA116" i="7"/>
  <c r="BA115" i="7"/>
  <c r="BA114" i="7"/>
  <c r="BA113" i="7"/>
  <c r="BA112" i="7"/>
  <c r="BA111" i="7"/>
  <c r="BA110" i="7"/>
  <c r="BA101" i="7"/>
  <c r="BA102" i="7"/>
  <c r="BA76" i="7"/>
  <c r="BA77" i="7"/>
  <c r="BA78" i="7"/>
  <c r="BA79" i="7"/>
  <c r="BA80" i="7"/>
  <c r="BA81" i="7"/>
  <c r="BA82" i="7"/>
  <c r="BA83" i="7"/>
  <c r="BA84" i="7"/>
  <c r="BA85" i="7"/>
  <c r="BA86" i="7"/>
  <c r="BA87" i="7"/>
  <c r="BA88" i="7"/>
  <c r="BA89" i="7"/>
  <c r="BA90" i="7"/>
  <c r="BA91" i="7"/>
  <c r="BA92" i="7"/>
  <c r="BA93" i="7"/>
  <c r="BA94" i="7"/>
  <c r="BA95" i="7"/>
  <c r="BA96" i="7"/>
  <c r="BA97" i="7"/>
  <c r="BA98" i="7"/>
  <c r="BA99" i="7"/>
  <c r="BA100" i="7"/>
  <c r="BA75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M140" i="7"/>
  <c r="AL140" i="7"/>
  <c r="AM139" i="7"/>
  <c r="AL139" i="7"/>
  <c r="AM138" i="7"/>
  <c r="AL138" i="7"/>
  <c r="AM137" i="7"/>
  <c r="AL137" i="7"/>
  <c r="AM136" i="7"/>
  <c r="AL136" i="7"/>
  <c r="AM135" i="7"/>
  <c r="AL135" i="7"/>
  <c r="AM134" i="7"/>
  <c r="AL134" i="7"/>
  <c r="AM133" i="7"/>
  <c r="AL133" i="7"/>
  <c r="AM132" i="7"/>
  <c r="AL132" i="7"/>
  <c r="AM131" i="7"/>
  <c r="AL131" i="7"/>
  <c r="AM130" i="7"/>
  <c r="AL130" i="7"/>
  <c r="AM129" i="7"/>
  <c r="AL129" i="7"/>
  <c r="AM128" i="7"/>
  <c r="AL128" i="7"/>
  <c r="AM127" i="7"/>
  <c r="AL127" i="7"/>
  <c r="AM126" i="7"/>
  <c r="AL126" i="7"/>
  <c r="AM125" i="7"/>
  <c r="AL125" i="7"/>
  <c r="AM124" i="7"/>
  <c r="AL124" i="7"/>
  <c r="AM123" i="7"/>
  <c r="AL123" i="7"/>
  <c r="AM122" i="7"/>
  <c r="AL122" i="7"/>
  <c r="AM121" i="7"/>
  <c r="AL121" i="7"/>
  <c r="AM120" i="7"/>
  <c r="AL120" i="7"/>
  <c r="AM119" i="7"/>
  <c r="AL119" i="7"/>
  <c r="AM118" i="7"/>
  <c r="AL118" i="7"/>
  <c r="AM117" i="7"/>
  <c r="AL117" i="7"/>
  <c r="AM116" i="7"/>
  <c r="AL116" i="7"/>
  <c r="AM115" i="7"/>
  <c r="AL115" i="7"/>
  <c r="AM114" i="7"/>
  <c r="AL114" i="7"/>
  <c r="AM113" i="7"/>
  <c r="AL113" i="7"/>
  <c r="AM112" i="7"/>
  <c r="AL112" i="7"/>
  <c r="AM111" i="7"/>
  <c r="AL111" i="7"/>
  <c r="AM110" i="7"/>
  <c r="AL110" i="7"/>
  <c r="AQ29" i="7" l="1"/>
  <c r="BA149" i="7"/>
  <c r="BA150" i="7"/>
  <c r="BA151" i="7"/>
  <c r="BA152" i="7"/>
  <c r="BA153" i="7"/>
  <c r="BA154" i="7"/>
  <c r="BA155" i="7"/>
  <c r="BA156" i="7"/>
  <c r="BA157" i="7"/>
  <c r="BA158" i="7"/>
  <c r="BA159" i="7"/>
  <c r="BA160" i="7"/>
  <c r="BA161" i="7"/>
  <c r="BA162" i="7"/>
  <c r="BA163" i="7"/>
  <c r="BA164" i="7"/>
  <c r="BA165" i="7"/>
  <c r="BA166" i="7"/>
  <c r="BA167" i="7"/>
  <c r="BA168" i="7"/>
  <c r="BA169" i="7"/>
  <c r="BA170" i="7"/>
  <c r="BA171" i="7"/>
  <c r="BA172" i="7"/>
  <c r="BA173" i="7"/>
  <c r="BA174" i="7"/>
  <c r="BA175" i="7"/>
  <c r="BA176" i="7"/>
  <c r="BA177" i="7"/>
  <c r="BA178" i="7"/>
  <c r="BA179" i="7"/>
  <c r="BA180" i="7"/>
  <c r="BA148" i="7"/>
  <c r="AX160" i="7"/>
  <c r="AX161" i="7"/>
  <c r="AX162" i="7"/>
  <c r="AX163" i="7"/>
  <c r="AX164" i="7"/>
  <c r="AX165" i="7"/>
  <c r="AX166" i="7"/>
  <c r="AX167" i="7"/>
  <c r="AX168" i="7"/>
  <c r="AX169" i="7"/>
  <c r="AX170" i="7"/>
  <c r="AX171" i="7"/>
  <c r="AX172" i="7"/>
  <c r="AX173" i="7"/>
  <c r="AX174" i="7"/>
  <c r="AX175" i="7"/>
  <c r="AX176" i="7"/>
  <c r="AX177" i="7"/>
  <c r="AX178" i="7"/>
  <c r="AX179" i="7"/>
  <c r="AX180" i="7"/>
  <c r="AX149" i="7"/>
  <c r="AX150" i="7"/>
  <c r="AX151" i="7"/>
  <c r="AX152" i="7"/>
  <c r="AX153" i="7"/>
  <c r="AX154" i="7"/>
  <c r="AX155" i="7"/>
  <c r="AX156" i="7"/>
  <c r="AX157" i="7"/>
  <c r="AX158" i="7"/>
  <c r="AX159" i="7"/>
  <c r="AX148" i="7"/>
  <c r="AX140" i="7"/>
  <c r="AX139" i="7"/>
  <c r="AX138" i="7"/>
  <c r="AX137" i="7"/>
  <c r="AX136" i="7"/>
  <c r="AX135" i="7"/>
  <c r="AX134" i="7"/>
  <c r="AX133" i="7"/>
  <c r="AX132" i="7"/>
  <c r="AX131" i="7"/>
  <c r="AX130" i="7"/>
  <c r="AX129" i="7"/>
  <c r="AX128" i="7"/>
  <c r="AX127" i="7"/>
  <c r="AX126" i="7"/>
  <c r="AX125" i="7"/>
  <c r="AX124" i="7"/>
  <c r="AX123" i="7"/>
  <c r="AX122" i="7"/>
  <c r="AX121" i="7"/>
  <c r="AX120" i="7"/>
  <c r="AX119" i="7"/>
  <c r="AX118" i="7"/>
  <c r="AX117" i="7"/>
  <c r="AX116" i="7"/>
  <c r="AX115" i="7"/>
  <c r="AX114" i="7"/>
  <c r="AX113" i="7"/>
  <c r="AX112" i="7"/>
  <c r="AX111" i="7"/>
  <c r="AX110" i="7"/>
  <c r="AX102" i="7"/>
  <c r="AX101" i="7"/>
  <c r="AX100" i="7"/>
  <c r="AX99" i="7"/>
  <c r="AX98" i="7"/>
  <c r="AX97" i="7"/>
  <c r="AX96" i="7"/>
  <c r="AX95" i="7"/>
  <c r="AX94" i="7"/>
  <c r="AX93" i="7"/>
  <c r="AX92" i="7"/>
  <c r="AX91" i="7"/>
  <c r="AX90" i="7"/>
  <c r="AX89" i="7"/>
  <c r="AX88" i="7"/>
  <c r="AX87" i="7"/>
  <c r="AX86" i="7"/>
  <c r="AX85" i="7"/>
  <c r="AX84" i="7"/>
  <c r="AX83" i="7"/>
  <c r="AX82" i="7"/>
  <c r="AX81" i="7"/>
  <c r="AX80" i="7"/>
  <c r="AX79" i="7"/>
  <c r="AX78" i="7"/>
  <c r="AX77" i="7"/>
  <c r="AX76" i="7"/>
  <c r="AX75" i="7"/>
  <c r="AX38" i="7"/>
  <c r="AX39" i="7"/>
  <c r="AX40" i="7"/>
  <c r="AX41" i="7"/>
  <c r="AX42" i="7"/>
  <c r="AX43" i="7"/>
  <c r="AX44" i="7"/>
  <c r="AX45" i="7"/>
  <c r="AX46" i="7"/>
  <c r="AX47" i="7"/>
  <c r="AX48" i="7"/>
  <c r="AX49" i="7"/>
  <c r="AX50" i="7"/>
  <c r="AX51" i="7"/>
  <c r="AX52" i="7"/>
  <c r="AX53" i="7"/>
  <c r="AX54" i="7"/>
  <c r="AX55" i="7"/>
  <c r="AX56" i="7"/>
  <c r="AX57" i="7"/>
  <c r="AX58" i="7"/>
  <c r="AX59" i="7"/>
  <c r="AX60" i="7"/>
  <c r="AX61" i="7"/>
  <c r="AX62" i="7"/>
  <c r="AX63" i="7"/>
  <c r="AX64" i="7"/>
  <c r="AX66" i="7"/>
  <c r="AX67" i="7"/>
  <c r="AX37" i="7"/>
  <c r="AM67" i="7"/>
  <c r="AL67" i="7"/>
  <c r="AM66" i="7"/>
  <c r="AL66" i="7"/>
  <c r="AM65" i="7"/>
  <c r="AM64" i="7"/>
  <c r="AL64" i="7"/>
  <c r="AM63" i="7"/>
  <c r="AL63" i="7"/>
  <c r="AM62" i="7"/>
  <c r="AL62" i="7"/>
  <c r="AM61" i="7"/>
  <c r="AL61" i="7"/>
  <c r="AM60" i="7"/>
  <c r="AL60" i="7"/>
  <c r="AM59" i="7"/>
  <c r="AL59" i="7"/>
  <c r="AM58" i="7"/>
  <c r="AL58" i="7"/>
  <c r="AM57" i="7"/>
  <c r="AL57" i="7"/>
  <c r="AM56" i="7"/>
  <c r="AL56" i="7"/>
  <c r="AM55" i="7"/>
  <c r="AL55" i="7"/>
  <c r="AM54" i="7"/>
  <c r="AL54" i="7"/>
  <c r="AM53" i="7"/>
  <c r="AL53" i="7"/>
  <c r="AM52" i="7"/>
  <c r="AL52" i="7"/>
  <c r="AM51" i="7"/>
  <c r="AL51" i="7"/>
  <c r="AM50" i="7"/>
  <c r="AL50" i="7"/>
  <c r="AM49" i="7"/>
  <c r="AL49" i="7"/>
  <c r="AM48" i="7"/>
  <c r="AL48" i="7"/>
  <c r="AM47" i="7"/>
  <c r="AL47" i="7"/>
  <c r="AM46" i="7"/>
  <c r="AL46" i="7"/>
  <c r="AM45" i="7"/>
  <c r="AL45" i="7"/>
  <c r="AM44" i="7"/>
  <c r="AL44" i="7"/>
  <c r="AM43" i="7"/>
  <c r="AL43" i="7"/>
  <c r="AM42" i="7"/>
  <c r="AL42" i="7"/>
  <c r="AM41" i="7"/>
  <c r="AL41" i="7"/>
  <c r="AM40" i="7"/>
  <c r="AL40" i="7"/>
  <c r="AM39" i="7"/>
  <c r="AL39" i="7"/>
  <c r="AM38" i="7"/>
  <c r="AL38" i="7"/>
  <c r="AM37" i="7"/>
  <c r="AL37" i="7"/>
  <c r="AM102" i="7"/>
  <c r="AL102" i="7"/>
  <c r="AM101" i="7"/>
  <c r="AL101" i="7"/>
  <c r="AM100" i="7"/>
  <c r="AL100" i="7"/>
  <c r="AM99" i="7"/>
  <c r="AL99" i="7"/>
  <c r="AM98" i="7"/>
  <c r="AL98" i="7"/>
  <c r="AM97" i="7"/>
  <c r="AL97" i="7"/>
  <c r="AM96" i="7"/>
  <c r="AL96" i="7"/>
  <c r="AM95" i="7"/>
  <c r="AL95" i="7"/>
  <c r="AM94" i="7"/>
  <c r="AL94" i="7"/>
  <c r="AM93" i="7"/>
  <c r="AL93" i="7"/>
  <c r="AM92" i="7"/>
  <c r="AL92" i="7"/>
  <c r="AM91" i="7"/>
  <c r="AL91" i="7"/>
  <c r="AM90" i="7"/>
  <c r="AL90" i="7"/>
  <c r="AM89" i="7"/>
  <c r="AL89" i="7"/>
  <c r="AM88" i="7"/>
  <c r="AL88" i="7"/>
  <c r="AM87" i="7"/>
  <c r="AL87" i="7"/>
  <c r="AM86" i="7"/>
  <c r="AL86" i="7"/>
  <c r="AM85" i="7"/>
  <c r="AL85" i="7"/>
  <c r="AM84" i="7"/>
  <c r="AL84" i="7"/>
  <c r="AM83" i="7"/>
  <c r="AL83" i="7"/>
  <c r="AM82" i="7"/>
  <c r="AL82" i="7"/>
  <c r="AM81" i="7"/>
  <c r="AL81" i="7"/>
  <c r="AM80" i="7"/>
  <c r="AL80" i="7"/>
  <c r="AM79" i="7"/>
  <c r="AL79" i="7"/>
  <c r="AM78" i="7"/>
  <c r="AL78" i="7"/>
  <c r="AM77" i="7"/>
  <c r="AL77" i="7"/>
  <c r="AM76" i="7"/>
  <c r="AL76" i="7"/>
  <c r="AM75" i="7"/>
  <c r="AL75" i="7"/>
  <c r="AM180" i="7"/>
  <c r="AL180" i="7"/>
  <c r="AM179" i="7"/>
  <c r="AL179" i="7"/>
  <c r="AM178" i="7"/>
  <c r="AL178" i="7"/>
  <c r="AM177" i="7"/>
  <c r="AL177" i="7"/>
  <c r="AM176" i="7"/>
  <c r="AL176" i="7"/>
  <c r="AM175" i="7"/>
  <c r="AL175" i="7"/>
  <c r="AM174" i="7"/>
  <c r="AL174" i="7"/>
  <c r="AM173" i="7"/>
  <c r="AL173" i="7"/>
  <c r="AM172" i="7"/>
  <c r="AL172" i="7"/>
  <c r="AM171" i="7"/>
  <c r="AL171" i="7"/>
  <c r="AM170" i="7"/>
  <c r="AL170" i="7"/>
  <c r="AM169" i="7"/>
  <c r="AL169" i="7"/>
  <c r="AM168" i="7"/>
  <c r="AL168" i="7"/>
  <c r="AM167" i="7"/>
  <c r="AL167" i="7"/>
  <c r="AM166" i="7"/>
  <c r="AL166" i="7"/>
  <c r="AM165" i="7"/>
  <c r="AL165" i="7"/>
  <c r="AM164" i="7"/>
  <c r="AL164" i="7"/>
  <c r="AM163" i="7"/>
  <c r="AL163" i="7"/>
  <c r="AM162" i="7"/>
  <c r="AL162" i="7"/>
  <c r="AM161" i="7"/>
  <c r="AL161" i="7"/>
  <c r="AM160" i="7"/>
  <c r="AL160" i="7"/>
  <c r="AM159" i="7"/>
  <c r="AL159" i="7"/>
  <c r="AM158" i="7"/>
  <c r="AL158" i="7"/>
  <c r="AM157" i="7"/>
  <c r="AL157" i="7"/>
  <c r="AM156" i="7"/>
  <c r="AL156" i="7"/>
  <c r="AM155" i="7"/>
  <c r="AL155" i="7"/>
  <c r="AM154" i="7"/>
  <c r="AL154" i="7"/>
  <c r="AM153" i="7"/>
  <c r="AL153" i="7"/>
  <c r="AM152" i="7"/>
  <c r="AL152" i="7"/>
  <c r="AM151" i="7"/>
  <c r="AL151" i="7"/>
  <c r="AM150" i="7"/>
  <c r="AL150" i="7"/>
  <c r="AM149" i="7"/>
  <c r="AL149" i="7"/>
  <c r="AM148" i="7"/>
  <c r="AL148" i="7"/>
  <c r="S180" i="7"/>
  <c r="R180" i="7"/>
  <c r="S179" i="7"/>
  <c r="R179" i="7"/>
  <c r="S178" i="7"/>
  <c r="R178" i="7"/>
  <c r="S177" i="7"/>
  <c r="R177" i="7"/>
  <c r="S176" i="7"/>
  <c r="R176" i="7"/>
  <c r="S175" i="7"/>
  <c r="R175" i="7"/>
  <c r="R28" i="7" s="1"/>
  <c r="P29" i="15" s="1"/>
  <c r="S174" i="7"/>
  <c r="R174" i="7"/>
  <c r="S173" i="7"/>
  <c r="R173" i="7"/>
  <c r="S172" i="7"/>
  <c r="R172" i="7"/>
  <c r="S171" i="7"/>
  <c r="R171" i="7"/>
  <c r="S170" i="7"/>
  <c r="R170" i="7"/>
  <c r="S169" i="7"/>
  <c r="R169" i="7"/>
  <c r="S168" i="7"/>
  <c r="R168" i="7"/>
  <c r="S167" i="7"/>
  <c r="R167" i="7"/>
  <c r="S166" i="7"/>
  <c r="R166" i="7"/>
  <c r="S165" i="7"/>
  <c r="R165" i="7"/>
  <c r="S164" i="7"/>
  <c r="R164" i="7"/>
  <c r="S163" i="7"/>
  <c r="R163" i="7"/>
  <c r="S162" i="7"/>
  <c r="R162" i="7"/>
  <c r="S161" i="7"/>
  <c r="R161" i="7"/>
  <c r="S160" i="7"/>
  <c r="R160" i="7"/>
  <c r="S159" i="7"/>
  <c r="R159" i="7"/>
  <c r="S158" i="7"/>
  <c r="R158" i="7"/>
  <c r="S157" i="7"/>
  <c r="R157" i="7"/>
  <c r="S156" i="7"/>
  <c r="R156" i="7"/>
  <c r="S155" i="7"/>
  <c r="R155" i="7"/>
  <c r="S154" i="7"/>
  <c r="R154" i="7"/>
  <c r="S153" i="7"/>
  <c r="R153" i="7"/>
  <c r="S152" i="7"/>
  <c r="R152" i="7"/>
  <c r="S151" i="7"/>
  <c r="R151" i="7"/>
  <c r="S150" i="7"/>
  <c r="R150" i="7"/>
  <c r="S149" i="7"/>
  <c r="R149" i="7"/>
  <c r="S148" i="7"/>
  <c r="R148" i="7"/>
  <c r="S140" i="7"/>
  <c r="R140" i="7"/>
  <c r="S139" i="7"/>
  <c r="R139" i="7"/>
  <c r="S138" i="7"/>
  <c r="R138" i="7"/>
  <c r="S137" i="7"/>
  <c r="R137" i="7"/>
  <c r="S136" i="7"/>
  <c r="R136" i="7"/>
  <c r="S135" i="7"/>
  <c r="R135" i="7"/>
  <c r="S134" i="7"/>
  <c r="R134" i="7"/>
  <c r="S133" i="7"/>
  <c r="R133" i="7"/>
  <c r="S132" i="7"/>
  <c r="R132" i="7"/>
  <c r="S131" i="7"/>
  <c r="R131" i="7"/>
  <c r="S130" i="7"/>
  <c r="R130" i="7"/>
  <c r="S129" i="7"/>
  <c r="R129" i="7"/>
  <c r="S128" i="7"/>
  <c r="R128" i="7"/>
  <c r="S127" i="7"/>
  <c r="R127" i="7"/>
  <c r="S126" i="7"/>
  <c r="R126" i="7"/>
  <c r="S125" i="7"/>
  <c r="R125" i="7"/>
  <c r="S124" i="7"/>
  <c r="R124" i="7"/>
  <c r="S123" i="7"/>
  <c r="R123" i="7"/>
  <c r="S122" i="7"/>
  <c r="R122" i="7"/>
  <c r="S121" i="7"/>
  <c r="R121" i="7"/>
  <c r="S120" i="7"/>
  <c r="R120" i="7"/>
  <c r="S119" i="7"/>
  <c r="R119" i="7"/>
  <c r="S118" i="7"/>
  <c r="R118" i="7"/>
  <c r="S117" i="7"/>
  <c r="R117" i="7"/>
  <c r="S116" i="7"/>
  <c r="R116" i="7"/>
  <c r="S115" i="7"/>
  <c r="R115" i="7"/>
  <c r="S114" i="7"/>
  <c r="R114" i="7"/>
  <c r="S113" i="7"/>
  <c r="R113" i="7"/>
  <c r="S112" i="7"/>
  <c r="R112" i="7"/>
  <c r="S111" i="7"/>
  <c r="R111" i="7"/>
  <c r="S110" i="7"/>
  <c r="R110" i="7"/>
  <c r="S102" i="7"/>
  <c r="R102" i="7"/>
  <c r="S101" i="7"/>
  <c r="R101" i="7"/>
  <c r="S100" i="7"/>
  <c r="R100" i="7"/>
  <c r="S99" i="7"/>
  <c r="R99" i="7"/>
  <c r="S98" i="7"/>
  <c r="R98" i="7"/>
  <c r="S97" i="7"/>
  <c r="R97" i="7"/>
  <c r="S96" i="7"/>
  <c r="R96" i="7"/>
  <c r="S95" i="7"/>
  <c r="R95" i="7"/>
  <c r="S94" i="7"/>
  <c r="R94" i="7"/>
  <c r="S93" i="7"/>
  <c r="R93" i="7"/>
  <c r="S92" i="7"/>
  <c r="R92" i="7"/>
  <c r="S91" i="7"/>
  <c r="R91" i="7"/>
  <c r="S90" i="7"/>
  <c r="R90" i="7"/>
  <c r="S89" i="7"/>
  <c r="R89" i="7"/>
  <c r="S88" i="7"/>
  <c r="R88" i="7"/>
  <c r="S87" i="7"/>
  <c r="R87" i="7"/>
  <c r="S86" i="7"/>
  <c r="R86" i="7"/>
  <c r="S85" i="7"/>
  <c r="R85" i="7"/>
  <c r="S84" i="7"/>
  <c r="R84" i="7"/>
  <c r="S83" i="7"/>
  <c r="R83" i="7"/>
  <c r="S82" i="7"/>
  <c r="R82" i="7"/>
  <c r="S81" i="7"/>
  <c r="R81" i="7"/>
  <c r="S80" i="7"/>
  <c r="R80" i="7"/>
  <c r="S79" i="7"/>
  <c r="R79" i="7"/>
  <c r="S78" i="7"/>
  <c r="R78" i="7"/>
  <c r="S77" i="7"/>
  <c r="R77" i="7"/>
  <c r="S76" i="7"/>
  <c r="R76" i="7"/>
  <c r="S75" i="7"/>
  <c r="R75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37" i="7"/>
  <c r="AO170" i="6"/>
  <c r="AO169" i="6"/>
  <c r="AO168" i="6"/>
  <c r="AO167" i="6"/>
  <c r="AO166" i="6"/>
  <c r="AO165" i="6"/>
  <c r="AO164" i="6"/>
  <c r="AO163" i="6"/>
  <c r="AO162" i="6"/>
  <c r="AO161" i="6"/>
  <c r="AO160" i="6"/>
  <c r="AO159" i="6"/>
  <c r="AO158" i="6"/>
  <c r="AO157" i="6"/>
  <c r="AO156" i="6"/>
  <c r="AO155" i="6"/>
  <c r="AO154" i="6"/>
  <c r="AO153" i="6"/>
  <c r="AO152" i="6"/>
  <c r="AO151" i="6"/>
  <c r="AO150" i="6"/>
  <c r="AO149" i="6"/>
  <c r="AO148" i="6"/>
  <c r="AO147" i="6"/>
  <c r="AO146" i="6"/>
  <c r="AO145" i="6"/>
  <c r="AO144" i="6"/>
  <c r="AO143" i="6"/>
  <c r="AO142" i="6"/>
  <c r="AO141" i="6"/>
  <c r="AO140" i="6"/>
  <c r="AO139" i="6"/>
  <c r="AO138" i="6"/>
  <c r="AO131" i="6"/>
  <c r="AO130" i="6"/>
  <c r="AO129" i="6"/>
  <c r="AO128" i="6"/>
  <c r="AO127" i="6"/>
  <c r="AO126" i="6"/>
  <c r="AO125" i="6"/>
  <c r="AO124" i="6"/>
  <c r="AO123" i="6"/>
  <c r="AO122" i="6"/>
  <c r="AO121" i="6"/>
  <c r="AO120" i="6"/>
  <c r="AO119" i="6"/>
  <c r="AO118" i="6"/>
  <c r="AO117" i="6"/>
  <c r="AO116" i="6"/>
  <c r="AO115" i="6"/>
  <c r="AO114" i="6"/>
  <c r="AO113" i="6"/>
  <c r="AO112" i="6"/>
  <c r="AO111" i="6"/>
  <c r="AO110" i="6"/>
  <c r="AO109" i="6"/>
  <c r="AO108" i="6"/>
  <c r="AO107" i="6"/>
  <c r="AO106" i="6"/>
  <c r="AO105" i="6"/>
  <c r="AO104" i="6"/>
  <c r="AO103" i="6"/>
  <c r="AO96" i="6"/>
  <c r="AO95" i="6"/>
  <c r="AO94" i="6"/>
  <c r="AO93" i="6"/>
  <c r="AO92" i="6"/>
  <c r="AO91" i="6"/>
  <c r="AO90" i="6"/>
  <c r="AO89" i="6"/>
  <c r="AO88" i="6"/>
  <c r="AO87" i="6"/>
  <c r="AO86" i="6"/>
  <c r="AO85" i="6"/>
  <c r="AO84" i="6"/>
  <c r="AO83" i="6"/>
  <c r="AO82" i="6"/>
  <c r="AO81" i="6"/>
  <c r="AO80" i="6"/>
  <c r="AO79" i="6"/>
  <c r="AO78" i="6"/>
  <c r="AO77" i="6"/>
  <c r="AO76" i="6"/>
  <c r="AO75" i="6"/>
  <c r="AO74" i="6"/>
  <c r="AO73" i="6"/>
  <c r="AO72" i="6"/>
  <c r="AO55" i="6"/>
  <c r="AO56" i="6"/>
  <c r="AO57" i="6"/>
  <c r="AO58" i="6"/>
  <c r="AO59" i="6"/>
  <c r="AO60" i="6"/>
  <c r="AO61" i="6"/>
  <c r="AO62" i="6"/>
  <c r="AO63" i="6"/>
  <c r="AO64" i="6"/>
  <c r="AO65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36" i="6"/>
  <c r="AL170" i="6"/>
  <c r="AL169" i="6"/>
  <c r="AL168" i="6"/>
  <c r="AL167" i="6"/>
  <c r="AL166" i="6"/>
  <c r="AL165" i="6"/>
  <c r="AL164" i="6"/>
  <c r="AL163" i="6"/>
  <c r="AL162" i="6"/>
  <c r="AL161" i="6"/>
  <c r="AL160" i="6"/>
  <c r="AL159" i="6"/>
  <c r="AL158" i="6"/>
  <c r="AL157" i="6"/>
  <c r="AL156" i="6"/>
  <c r="AL155" i="6"/>
  <c r="AL154" i="6"/>
  <c r="AL153" i="6"/>
  <c r="AL152" i="6"/>
  <c r="AL151" i="6"/>
  <c r="AL150" i="6"/>
  <c r="AL149" i="6"/>
  <c r="AL148" i="6"/>
  <c r="AL147" i="6"/>
  <c r="AL146" i="6"/>
  <c r="AL145" i="6"/>
  <c r="AL144" i="6"/>
  <c r="AL143" i="6"/>
  <c r="AL142" i="6"/>
  <c r="AL141" i="6"/>
  <c r="AL140" i="6"/>
  <c r="AL139" i="6"/>
  <c r="AL138" i="6"/>
  <c r="AL131" i="6"/>
  <c r="AL130" i="6"/>
  <c r="AL129" i="6"/>
  <c r="AL128" i="6"/>
  <c r="AL127" i="6"/>
  <c r="AL126" i="6"/>
  <c r="AL125" i="6"/>
  <c r="AL124" i="6"/>
  <c r="AL123" i="6"/>
  <c r="AL122" i="6"/>
  <c r="AL121" i="6"/>
  <c r="AL120" i="6"/>
  <c r="AL119" i="6"/>
  <c r="AL118" i="6"/>
  <c r="AL117" i="6"/>
  <c r="AL116" i="6"/>
  <c r="AL115" i="6"/>
  <c r="AL114" i="6"/>
  <c r="AL113" i="6"/>
  <c r="AL112" i="6"/>
  <c r="AL111" i="6"/>
  <c r="AL110" i="6"/>
  <c r="AL109" i="6"/>
  <c r="AL108" i="6"/>
  <c r="AL107" i="6"/>
  <c r="AL106" i="6"/>
  <c r="AL105" i="6"/>
  <c r="AL104" i="6"/>
  <c r="AL103" i="6"/>
  <c r="AL96" i="6"/>
  <c r="AL95" i="6"/>
  <c r="AL94" i="6"/>
  <c r="AL93" i="6"/>
  <c r="AL92" i="6"/>
  <c r="AL91" i="6"/>
  <c r="AL90" i="6"/>
  <c r="AL89" i="6"/>
  <c r="AL88" i="6"/>
  <c r="AL87" i="6"/>
  <c r="AL86" i="6"/>
  <c r="AL85" i="6"/>
  <c r="AL84" i="6"/>
  <c r="AL83" i="6"/>
  <c r="AL82" i="6"/>
  <c r="AL81" i="6"/>
  <c r="AL80" i="6"/>
  <c r="AL79" i="6"/>
  <c r="AL78" i="6"/>
  <c r="AL77" i="6"/>
  <c r="AL76" i="6"/>
  <c r="AL75" i="6"/>
  <c r="AL74" i="6"/>
  <c r="AL73" i="6"/>
  <c r="AL72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36" i="6"/>
  <c r="AE170" i="6"/>
  <c r="AD170" i="6"/>
  <c r="AE169" i="6"/>
  <c r="AD169" i="6"/>
  <c r="AE168" i="6"/>
  <c r="AD168" i="6"/>
  <c r="AE167" i="6"/>
  <c r="AD167" i="6"/>
  <c r="AE166" i="6"/>
  <c r="AD166" i="6"/>
  <c r="AE165" i="6"/>
  <c r="AD165" i="6"/>
  <c r="AE164" i="6"/>
  <c r="AD164" i="6"/>
  <c r="AE163" i="6"/>
  <c r="AD163" i="6"/>
  <c r="AE162" i="6"/>
  <c r="AD162" i="6"/>
  <c r="AE161" i="6"/>
  <c r="AD161" i="6"/>
  <c r="AE160" i="6"/>
  <c r="AD160" i="6"/>
  <c r="AE159" i="6"/>
  <c r="AD159" i="6"/>
  <c r="AE158" i="6"/>
  <c r="AD158" i="6"/>
  <c r="AE157" i="6"/>
  <c r="AD157" i="6"/>
  <c r="AE156" i="6"/>
  <c r="AD156" i="6"/>
  <c r="AE155" i="6"/>
  <c r="AD155" i="6"/>
  <c r="AE154" i="6"/>
  <c r="AD154" i="6"/>
  <c r="AE153" i="6"/>
  <c r="AD153" i="6"/>
  <c r="AE152" i="6"/>
  <c r="AD152" i="6"/>
  <c r="AE151" i="6"/>
  <c r="AD151" i="6"/>
  <c r="AE150" i="6"/>
  <c r="AD150" i="6"/>
  <c r="AE149" i="6"/>
  <c r="AD149" i="6"/>
  <c r="AE148" i="6"/>
  <c r="AD148" i="6"/>
  <c r="AE147" i="6"/>
  <c r="AD147" i="6"/>
  <c r="AE146" i="6"/>
  <c r="AD146" i="6"/>
  <c r="AE145" i="6"/>
  <c r="AD145" i="6"/>
  <c r="AE144" i="6"/>
  <c r="AD144" i="6"/>
  <c r="AE143" i="6"/>
  <c r="AD143" i="6"/>
  <c r="AE142" i="6"/>
  <c r="AD142" i="6"/>
  <c r="AE141" i="6"/>
  <c r="AD141" i="6"/>
  <c r="AE140" i="6"/>
  <c r="AD140" i="6"/>
  <c r="AE139" i="6"/>
  <c r="AD139" i="6"/>
  <c r="AE138" i="6"/>
  <c r="AD138" i="6"/>
  <c r="AE128" i="6"/>
  <c r="AD128" i="6"/>
  <c r="AE127" i="6"/>
  <c r="AD127" i="6"/>
  <c r="AE126" i="6"/>
  <c r="AD126" i="6"/>
  <c r="AE125" i="6"/>
  <c r="AD125" i="6"/>
  <c r="AE124" i="6"/>
  <c r="AD124" i="6"/>
  <c r="AE123" i="6"/>
  <c r="AD123" i="6"/>
  <c r="AE122" i="6"/>
  <c r="AD122" i="6"/>
  <c r="AE121" i="6"/>
  <c r="AD121" i="6"/>
  <c r="AE120" i="6"/>
  <c r="AD120" i="6"/>
  <c r="AE119" i="6"/>
  <c r="AD119" i="6"/>
  <c r="AE118" i="6"/>
  <c r="AD118" i="6"/>
  <c r="AE117" i="6"/>
  <c r="AD117" i="6"/>
  <c r="AE116" i="6"/>
  <c r="AD116" i="6"/>
  <c r="AE115" i="6"/>
  <c r="AD115" i="6"/>
  <c r="AE114" i="6"/>
  <c r="AD114" i="6"/>
  <c r="AE113" i="6"/>
  <c r="AD113" i="6"/>
  <c r="AE112" i="6"/>
  <c r="AD112" i="6"/>
  <c r="AE111" i="6"/>
  <c r="AD111" i="6"/>
  <c r="AE110" i="6"/>
  <c r="AD110" i="6"/>
  <c r="AE109" i="6"/>
  <c r="AD109" i="6"/>
  <c r="AE108" i="6"/>
  <c r="AD108" i="6"/>
  <c r="AE107" i="6"/>
  <c r="AD107" i="6"/>
  <c r="AE106" i="6"/>
  <c r="AD106" i="6"/>
  <c r="AE105" i="6"/>
  <c r="AD105" i="6"/>
  <c r="AE104" i="6"/>
  <c r="AD104" i="6"/>
  <c r="AE103" i="6"/>
  <c r="AD103" i="6"/>
  <c r="AE96" i="6"/>
  <c r="AD96" i="6"/>
  <c r="AE95" i="6"/>
  <c r="AD95" i="6"/>
  <c r="AE94" i="6"/>
  <c r="AD94" i="6"/>
  <c r="AE93" i="6"/>
  <c r="AD93" i="6"/>
  <c r="AE92" i="6"/>
  <c r="AD92" i="6"/>
  <c r="AE91" i="6"/>
  <c r="AD91" i="6"/>
  <c r="AE90" i="6"/>
  <c r="AD90" i="6"/>
  <c r="AE89" i="6"/>
  <c r="AD89" i="6"/>
  <c r="AE88" i="6"/>
  <c r="AD88" i="6"/>
  <c r="AE87" i="6"/>
  <c r="AD87" i="6"/>
  <c r="AE86" i="6"/>
  <c r="AD86" i="6"/>
  <c r="AE85" i="6"/>
  <c r="AD85" i="6"/>
  <c r="AE84" i="6"/>
  <c r="AD84" i="6"/>
  <c r="AE83" i="6"/>
  <c r="AD83" i="6"/>
  <c r="AE82" i="6"/>
  <c r="AD82" i="6"/>
  <c r="AE81" i="6"/>
  <c r="AD81" i="6"/>
  <c r="AE80" i="6"/>
  <c r="AD80" i="6"/>
  <c r="AE79" i="6"/>
  <c r="AD79" i="6"/>
  <c r="AE78" i="6"/>
  <c r="AD78" i="6"/>
  <c r="AE77" i="6"/>
  <c r="AD77" i="6"/>
  <c r="AE76" i="6"/>
  <c r="AD76" i="6"/>
  <c r="AE75" i="6"/>
  <c r="AD75" i="6"/>
  <c r="AE74" i="6"/>
  <c r="AD74" i="6"/>
  <c r="AE73" i="6"/>
  <c r="AD73" i="6"/>
  <c r="AE72" i="6"/>
  <c r="AD72" i="6"/>
  <c r="AE65" i="6"/>
  <c r="AD65" i="6"/>
  <c r="AE64" i="6"/>
  <c r="AD64" i="6"/>
  <c r="AE63" i="6"/>
  <c r="AD63" i="6"/>
  <c r="AE62" i="6"/>
  <c r="AD62" i="6"/>
  <c r="AE61" i="6"/>
  <c r="AD61" i="6"/>
  <c r="AE60" i="6"/>
  <c r="AD60" i="6"/>
  <c r="AE59" i="6"/>
  <c r="AD59" i="6"/>
  <c r="AE58" i="6"/>
  <c r="AD58" i="6"/>
  <c r="AE57" i="6"/>
  <c r="AD57" i="6"/>
  <c r="AE56" i="6"/>
  <c r="AD56" i="6"/>
  <c r="AE55" i="6"/>
  <c r="AD55" i="6"/>
  <c r="AE54" i="6"/>
  <c r="AD54" i="6"/>
  <c r="AE53" i="6"/>
  <c r="AD53" i="6"/>
  <c r="AE52" i="6"/>
  <c r="AD52" i="6"/>
  <c r="AE51" i="6"/>
  <c r="AD51" i="6"/>
  <c r="AE50" i="6"/>
  <c r="AD50" i="6"/>
  <c r="AE49" i="6"/>
  <c r="AD49" i="6"/>
  <c r="AE48" i="6"/>
  <c r="AD48" i="6"/>
  <c r="AE47" i="6"/>
  <c r="AD47" i="6"/>
  <c r="AE46" i="6"/>
  <c r="AD46" i="6"/>
  <c r="AE45" i="6"/>
  <c r="AD45" i="6"/>
  <c r="AE44" i="6"/>
  <c r="AD44" i="6"/>
  <c r="AE43" i="6"/>
  <c r="AD43" i="6"/>
  <c r="AE42" i="6"/>
  <c r="AD42" i="6"/>
  <c r="AE41" i="6"/>
  <c r="AD41" i="6"/>
  <c r="AE40" i="6"/>
  <c r="AD40" i="6"/>
  <c r="AE39" i="6"/>
  <c r="AD39" i="6"/>
  <c r="AE38" i="6"/>
  <c r="AD38" i="6"/>
  <c r="AE37" i="6"/>
  <c r="AD37" i="6"/>
  <c r="AE36" i="6"/>
  <c r="AD36" i="6"/>
  <c r="O65" i="6"/>
  <c r="N65" i="6"/>
  <c r="O64" i="6"/>
  <c r="N64" i="6"/>
  <c r="O63" i="6"/>
  <c r="N63" i="6"/>
  <c r="O62" i="6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O49" i="6"/>
  <c r="N49" i="6"/>
  <c r="O48" i="6"/>
  <c r="N48" i="6"/>
  <c r="O47" i="6"/>
  <c r="N47" i="6"/>
  <c r="O46" i="6"/>
  <c r="N46" i="6"/>
  <c r="O45" i="6"/>
  <c r="N45" i="6"/>
  <c r="O44" i="6"/>
  <c r="N44" i="6"/>
  <c r="O43" i="6"/>
  <c r="N43" i="6"/>
  <c r="O42" i="6"/>
  <c r="N42" i="6"/>
  <c r="O41" i="6"/>
  <c r="O40" i="6"/>
  <c r="N40" i="6"/>
  <c r="O39" i="6"/>
  <c r="N39" i="6"/>
  <c r="O38" i="6"/>
  <c r="N38" i="6"/>
  <c r="O37" i="6"/>
  <c r="N37" i="6"/>
  <c r="O36" i="6"/>
  <c r="N36" i="6"/>
  <c r="O170" i="6"/>
  <c r="N170" i="6"/>
  <c r="O169" i="6"/>
  <c r="N169" i="6"/>
  <c r="O168" i="6"/>
  <c r="N168" i="6"/>
  <c r="O167" i="6"/>
  <c r="N167" i="6"/>
  <c r="O166" i="6"/>
  <c r="N166" i="6"/>
  <c r="O165" i="6"/>
  <c r="N165" i="6"/>
  <c r="O163" i="6"/>
  <c r="N163" i="6"/>
  <c r="O162" i="6"/>
  <c r="N162" i="6"/>
  <c r="O161" i="6"/>
  <c r="N161" i="6"/>
  <c r="O160" i="6"/>
  <c r="N160" i="6"/>
  <c r="O159" i="6"/>
  <c r="N159" i="6"/>
  <c r="O158" i="6"/>
  <c r="N158" i="6"/>
  <c r="O157" i="6"/>
  <c r="N157" i="6"/>
  <c r="O155" i="6"/>
  <c r="N155" i="6"/>
  <c r="O154" i="6"/>
  <c r="N154" i="6"/>
  <c r="O153" i="6"/>
  <c r="N153" i="6"/>
  <c r="O152" i="6"/>
  <c r="N152" i="6"/>
  <c r="O151" i="6"/>
  <c r="N151" i="6"/>
  <c r="O150" i="6"/>
  <c r="N150" i="6"/>
  <c r="O149" i="6"/>
  <c r="N149" i="6"/>
  <c r="O147" i="6"/>
  <c r="N147" i="6"/>
  <c r="O146" i="6"/>
  <c r="N146" i="6"/>
  <c r="O145" i="6"/>
  <c r="N145" i="6"/>
  <c r="O144" i="6"/>
  <c r="N144" i="6"/>
  <c r="O142" i="6"/>
  <c r="N142" i="6"/>
  <c r="O141" i="6"/>
  <c r="N141" i="6"/>
  <c r="O140" i="6"/>
  <c r="N140" i="6"/>
  <c r="O139" i="6"/>
  <c r="N139" i="6"/>
  <c r="O138" i="6"/>
  <c r="N138" i="6"/>
  <c r="O130" i="6"/>
  <c r="N130" i="6"/>
  <c r="L54" i="15" s="1"/>
  <c r="O128" i="6"/>
  <c r="N128" i="6"/>
  <c r="O127" i="6"/>
  <c r="N127" i="6"/>
  <c r="O126" i="6"/>
  <c r="N126" i="6"/>
  <c r="O124" i="6"/>
  <c r="N124" i="6"/>
  <c r="O122" i="6"/>
  <c r="N122" i="6"/>
  <c r="O121" i="6"/>
  <c r="N121" i="6"/>
  <c r="O120" i="6"/>
  <c r="N120" i="6"/>
  <c r="O119" i="6"/>
  <c r="N119" i="6"/>
  <c r="O118" i="6"/>
  <c r="N118" i="6"/>
  <c r="O116" i="6"/>
  <c r="N116" i="6"/>
  <c r="O115" i="6"/>
  <c r="N115" i="6"/>
  <c r="O114" i="6"/>
  <c r="N114" i="6"/>
  <c r="O113" i="6"/>
  <c r="N113" i="6"/>
  <c r="O112" i="6"/>
  <c r="N112" i="6"/>
  <c r="O110" i="6"/>
  <c r="N110" i="6"/>
  <c r="O109" i="6"/>
  <c r="N109" i="6"/>
  <c r="O107" i="6"/>
  <c r="N107" i="6"/>
  <c r="O106" i="6"/>
  <c r="N106" i="6"/>
  <c r="O105" i="6"/>
  <c r="N105" i="6"/>
  <c r="O104" i="6"/>
  <c r="N104" i="6"/>
  <c r="O103" i="6"/>
  <c r="N103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3" i="6"/>
  <c r="O93" i="6"/>
  <c r="N94" i="6"/>
  <c r="O94" i="6"/>
  <c r="N95" i="6"/>
  <c r="O95" i="6"/>
  <c r="N96" i="6"/>
  <c r="O96" i="6"/>
  <c r="O72" i="6"/>
  <c r="N72" i="6"/>
  <c r="AW185" i="5"/>
  <c r="AW184" i="5"/>
  <c r="AW183" i="5"/>
  <c r="AW182" i="5"/>
  <c r="AW181" i="5"/>
  <c r="AW180" i="5"/>
  <c r="AW179" i="5"/>
  <c r="AW178" i="5"/>
  <c r="AW177" i="5"/>
  <c r="AW176" i="5"/>
  <c r="AW175" i="5"/>
  <c r="AW174" i="5"/>
  <c r="AW173" i="5"/>
  <c r="AW172" i="5"/>
  <c r="AW171" i="5"/>
  <c r="AW170" i="5"/>
  <c r="AW169" i="5"/>
  <c r="AW168" i="5"/>
  <c r="AW167" i="5"/>
  <c r="AW166" i="5"/>
  <c r="AW165" i="5"/>
  <c r="AW164" i="5"/>
  <c r="AW163" i="5"/>
  <c r="AW162" i="5"/>
  <c r="AW161" i="5"/>
  <c r="AW160" i="5"/>
  <c r="AW159" i="5"/>
  <c r="AW158" i="5"/>
  <c r="AW157" i="5"/>
  <c r="AW156" i="5"/>
  <c r="AW155" i="5"/>
  <c r="AW154" i="5"/>
  <c r="AW153" i="5"/>
  <c r="AW145" i="5"/>
  <c r="AW144" i="5"/>
  <c r="AW143" i="5"/>
  <c r="AW142" i="5"/>
  <c r="AW141" i="5"/>
  <c r="AW139" i="5"/>
  <c r="AW138" i="5"/>
  <c r="AW137" i="5"/>
  <c r="AW136" i="5"/>
  <c r="AW135" i="5"/>
  <c r="AW134" i="5"/>
  <c r="AW133" i="5"/>
  <c r="AW132" i="5"/>
  <c r="AW131" i="5"/>
  <c r="AW130" i="5"/>
  <c r="AW129" i="5"/>
  <c r="AW128" i="5"/>
  <c r="AW127" i="5"/>
  <c r="AW126" i="5"/>
  <c r="AW125" i="5"/>
  <c r="AW124" i="5"/>
  <c r="AW123" i="5"/>
  <c r="AW122" i="5"/>
  <c r="AW121" i="5"/>
  <c r="AW120" i="5"/>
  <c r="AW119" i="5"/>
  <c r="AW118" i="5"/>
  <c r="AW117" i="5"/>
  <c r="AW116" i="5"/>
  <c r="AW115" i="5"/>
  <c r="AW114" i="5"/>
  <c r="AW113" i="5"/>
  <c r="AW112" i="5"/>
  <c r="AW111" i="5"/>
  <c r="AW103" i="5"/>
  <c r="AW102" i="5"/>
  <c r="AW101" i="5"/>
  <c r="AW100" i="5"/>
  <c r="AW99" i="5"/>
  <c r="AW98" i="5"/>
  <c r="AW97" i="5"/>
  <c r="AW96" i="5"/>
  <c r="AW95" i="5"/>
  <c r="AW94" i="5"/>
  <c r="AW93" i="5"/>
  <c r="AW92" i="5"/>
  <c r="AW91" i="5"/>
  <c r="AW90" i="5"/>
  <c r="AW89" i="5"/>
  <c r="AW88" i="5"/>
  <c r="AW87" i="5"/>
  <c r="AW85" i="5"/>
  <c r="AW84" i="5"/>
  <c r="AW83" i="5"/>
  <c r="AW82" i="5"/>
  <c r="AW81" i="5"/>
  <c r="AW80" i="5"/>
  <c r="AW79" i="5"/>
  <c r="AW78" i="5"/>
  <c r="AW77" i="5"/>
  <c r="AW75" i="5"/>
  <c r="AW74" i="5"/>
  <c r="AW73" i="5"/>
  <c r="AW37" i="5"/>
  <c r="AW38" i="5"/>
  <c r="AW39" i="5"/>
  <c r="AW40" i="5"/>
  <c r="AW42" i="5"/>
  <c r="AW43" i="5"/>
  <c r="AW44" i="5"/>
  <c r="AW45" i="5"/>
  <c r="AW47" i="5"/>
  <c r="AW48" i="5"/>
  <c r="AW49" i="5"/>
  <c r="AW50" i="5"/>
  <c r="AW51" i="5"/>
  <c r="AW52" i="5"/>
  <c r="AW53" i="5"/>
  <c r="AW54" i="5"/>
  <c r="AW56" i="5"/>
  <c r="AW57" i="5"/>
  <c r="AW58" i="5"/>
  <c r="AW59" i="5"/>
  <c r="AW60" i="5"/>
  <c r="AW61" i="5"/>
  <c r="AW62" i="5"/>
  <c r="AW63" i="5"/>
  <c r="AW64" i="5"/>
  <c r="AW65" i="5"/>
  <c r="AW66" i="5"/>
  <c r="AW36" i="5"/>
  <c r="AO185" i="5"/>
  <c r="AO184" i="5"/>
  <c r="AO183" i="5"/>
  <c r="AO182" i="5"/>
  <c r="AO181" i="5"/>
  <c r="AO180" i="5"/>
  <c r="AO178" i="5"/>
  <c r="AO177" i="5"/>
  <c r="AO176" i="5"/>
  <c r="AO175" i="5"/>
  <c r="AO174" i="5"/>
  <c r="AO173" i="5"/>
  <c r="AO172" i="5"/>
  <c r="AO170" i="5"/>
  <c r="AO169" i="5"/>
  <c r="AO168" i="5"/>
  <c r="AO167" i="5"/>
  <c r="AO166" i="5"/>
  <c r="AO165" i="5"/>
  <c r="AO164" i="5"/>
  <c r="AO162" i="5"/>
  <c r="AO161" i="5"/>
  <c r="AO160" i="5"/>
  <c r="AO159" i="5"/>
  <c r="AO157" i="5"/>
  <c r="AO156" i="5"/>
  <c r="AO155" i="5"/>
  <c r="AO154" i="5"/>
  <c r="AO153" i="5"/>
  <c r="AO145" i="5"/>
  <c r="AO144" i="5"/>
  <c r="AO143" i="5"/>
  <c r="AO142" i="5"/>
  <c r="AO139" i="5"/>
  <c r="AO138" i="5"/>
  <c r="AO137" i="5"/>
  <c r="AO135" i="5"/>
  <c r="AO134" i="5"/>
  <c r="AO133" i="5"/>
  <c r="AO131" i="5"/>
  <c r="AO130" i="5"/>
  <c r="AO129" i="5"/>
  <c r="AO128" i="5"/>
  <c r="AO127" i="5"/>
  <c r="AO125" i="5"/>
  <c r="AO124" i="5"/>
  <c r="AO123" i="5"/>
  <c r="AO122" i="5"/>
  <c r="AO121" i="5"/>
  <c r="AO119" i="5"/>
  <c r="AO118" i="5"/>
  <c r="AO116" i="5"/>
  <c r="AO115" i="5"/>
  <c r="AO114" i="5"/>
  <c r="AO113" i="5"/>
  <c r="AO112" i="5"/>
  <c r="AO111" i="5"/>
  <c r="AO103" i="5"/>
  <c r="AO102" i="5"/>
  <c r="AO101" i="5"/>
  <c r="AO99" i="5"/>
  <c r="AO98" i="5"/>
  <c r="AO97" i="5"/>
  <c r="AO96" i="5"/>
  <c r="AO95" i="5"/>
  <c r="AO94" i="5"/>
  <c r="AO93" i="5"/>
  <c r="AO91" i="5"/>
  <c r="AO90" i="5"/>
  <c r="AO89" i="5"/>
  <c r="AO88" i="5"/>
  <c r="AO87" i="5"/>
  <c r="AO85" i="5"/>
  <c r="AO84" i="5"/>
  <c r="AO83" i="5"/>
  <c r="AO82" i="5"/>
  <c r="AO81" i="5"/>
  <c r="AO80" i="5"/>
  <c r="AO79" i="5"/>
  <c r="AO78" i="5"/>
  <c r="AO77" i="5"/>
  <c r="AO75" i="5"/>
  <c r="AO74" i="5"/>
  <c r="AO73" i="5"/>
  <c r="AO52" i="5"/>
  <c r="AO53" i="5"/>
  <c r="AO54" i="5"/>
  <c r="AO55" i="5"/>
  <c r="AO56" i="5"/>
  <c r="AO57" i="5"/>
  <c r="AO58" i="5"/>
  <c r="AO59" i="5"/>
  <c r="AO60" i="5"/>
  <c r="AO61" i="5"/>
  <c r="AO63" i="5"/>
  <c r="AO64" i="5"/>
  <c r="AO65" i="5"/>
  <c r="AO66" i="5"/>
  <c r="AO37" i="5"/>
  <c r="AO38" i="5"/>
  <c r="AO39" i="5"/>
  <c r="AO40" i="5"/>
  <c r="AO42" i="5"/>
  <c r="AO43" i="5"/>
  <c r="AO44" i="5"/>
  <c r="AO45" i="5"/>
  <c r="AO47" i="5"/>
  <c r="AO48" i="5"/>
  <c r="AO49" i="5"/>
  <c r="AO50" i="5"/>
  <c r="AO51" i="5"/>
  <c r="AO36" i="5"/>
  <c r="BB160" i="12"/>
  <c r="BB161" i="12"/>
  <c r="BB162" i="12"/>
  <c r="BB163" i="12"/>
  <c r="BB164" i="12"/>
  <c r="BB165" i="12"/>
  <c r="BB166" i="12"/>
  <c r="BB167" i="12"/>
  <c r="BB168" i="12"/>
  <c r="BB169" i="12"/>
  <c r="BB170" i="12"/>
  <c r="BB171" i="12"/>
  <c r="BB172" i="12"/>
  <c r="BB173" i="12"/>
  <c r="BB174" i="12"/>
  <c r="BB175" i="12"/>
  <c r="BB176" i="12"/>
  <c r="BB177" i="12"/>
  <c r="BB178" i="12"/>
  <c r="BB179" i="12"/>
  <c r="BB180" i="12"/>
  <c r="BB181" i="12"/>
  <c r="BB182" i="12"/>
  <c r="BB183" i="12"/>
  <c r="BB159" i="12"/>
  <c r="BB152" i="12"/>
  <c r="BB153" i="12"/>
  <c r="BB154" i="12"/>
  <c r="BB155" i="12"/>
  <c r="BB156" i="12"/>
  <c r="BB157" i="12"/>
  <c r="BB158" i="12"/>
  <c r="BB151" i="12"/>
  <c r="BB111" i="12"/>
  <c r="BB112" i="12"/>
  <c r="BB113" i="12"/>
  <c r="BB114" i="12"/>
  <c r="BB115" i="12"/>
  <c r="BB116" i="12"/>
  <c r="BB117" i="12"/>
  <c r="BB118" i="12"/>
  <c r="BB119" i="12"/>
  <c r="BB120" i="12"/>
  <c r="BB121" i="12"/>
  <c r="BB122" i="12"/>
  <c r="BB123" i="12"/>
  <c r="BB124" i="12"/>
  <c r="BB125" i="12"/>
  <c r="BB126" i="12"/>
  <c r="BB127" i="12"/>
  <c r="BB128" i="12"/>
  <c r="BB129" i="12"/>
  <c r="BB130" i="12"/>
  <c r="BB131" i="12"/>
  <c r="BB132" i="12"/>
  <c r="BB133" i="12"/>
  <c r="BB134" i="12"/>
  <c r="BB135" i="12"/>
  <c r="BB136" i="12"/>
  <c r="BB137" i="12"/>
  <c r="BB138" i="12"/>
  <c r="BB139" i="12"/>
  <c r="BB140" i="12"/>
  <c r="BB141" i="12"/>
  <c r="BB142" i="12"/>
  <c r="BB143" i="12"/>
  <c r="BB144" i="12"/>
  <c r="BB95" i="12"/>
  <c r="BB96" i="12"/>
  <c r="BB97" i="12"/>
  <c r="BB98" i="12"/>
  <c r="BB99" i="12"/>
  <c r="BB100" i="12"/>
  <c r="BB101" i="12"/>
  <c r="BB102" i="12"/>
  <c r="BB103" i="12"/>
  <c r="BB74" i="12"/>
  <c r="BB75" i="12"/>
  <c r="BB76" i="12"/>
  <c r="BB77" i="12"/>
  <c r="BB78" i="12"/>
  <c r="BB79" i="12"/>
  <c r="BB80" i="12"/>
  <c r="BB81" i="12"/>
  <c r="BB82" i="12"/>
  <c r="BB83" i="12"/>
  <c r="BB84" i="12"/>
  <c r="BB85" i="12"/>
  <c r="BB86" i="12"/>
  <c r="BB87" i="12"/>
  <c r="BB88" i="12"/>
  <c r="BB89" i="12"/>
  <c r="BB90" i="12"/>
  <c r="BB91" i="12"/>
  <c r="BB92" i="12"/>
  <c r="BB93" i="12"/>
  <c r="BB94" i="12"/>
  <c r="BB66" i="12"/>
  <c r="BB58" i="12"/>
  <c r="BB59" i="12"/>
  <c r="BB60" i="12"/>
  <c r="BB61" i="12"/>
  <c r="BB62" i="12"/>
  <c r="BB64" i="12"/>
  <c r="BB65" i="12"/>
  <c r="BB37" i="12"/>
  <c r="BB38" i="12"/>
  <c r="BB39" i="12"/>
  <c r="BB40" i="12"/>
  <c r="BB41" i="12"/>
  <c r="BB42" i="12"/>
  <c r="BB43" i="12"/>
  <c r="BB44" i="12"/>
  <c r="BB45" i="12"/>
  <c r="BB46" i="12"/>
  <c r="BB47" i="12"/>
  <c r="BB48" i="12"/>
  <c r="BB49" i="12"/>
  <c r="BB50" i="12"/>
  <c r="BB51" i="12"/>
  <c r="BB52" i="12"/>
  <c r="BB53" i="12"/>
  <c r="BB54" i="12"/>
  <c r="BB55" i="12"/>
  <c r="BB56" i="12"/>
  <c r="BB57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73" i="12"/>
  <c r="AW74" i="12"/>
  <c r="AW75" i="12"/>
  <c r="AW76" i="12"/>
  <c r="AW77" i="12"/>
  <c r="AW78" i="12"/>
  <c r="AW79" i="12"/>
  <c r="AW80" i="12"/>
  <c r="AW81" i="12"/>
  <c r="AW82" i="12"/>
  <c r="AW83" i="12"/>
  <c r="AW84" i="12"/>
  <c r="AW85" i="12"/>
  <c r="AW86" i="12"/>
  <c r="AW87" i="12"/>
  <c r="AW88" i="12"/>
  <c r="AW89" i="12"/>
  <c r="AW90" i="12"/>
  <c r="AW91" i="12"/>
  <c r="AW92" i="12"/>
  <c r="AW93" i="12"/>
  <c r="AW94" i="12"/>
  <c r="AW95" i="12"/>
  <c r="AW96" i="12"/>
  <c r="AW97" i="12"/>
  <c r="AW128" i="12"/>
  <c r="AW129" i="12"/>
  <c r="AW130" i="12"/>
  <c r="AW131" i="12"/>
  <c r="AW132" i="12"/>
  <c r="AW133" i="12"/>
  <c r="AW134" i="12"/>
  <c r="AW135" i="12"/>
  <c r="AW136" i="12"/>
  <c r="AW137" i="12"/>
  <c r="AW138" i="12"/>
  <c r="AW139" i="12"/>
  <c r="AW140" i="12"/>
  <c r="AW141" i="12"/>
  <c r="AW142" i="12"/>
  <c r="AW143" i="12"/>
  <c r="AW151" i="12"/>
  <c r="AW153" i="12"/>
  <c r="AW154" i="12"/>
  <c r="AW155" i="12"/>
  <c r="AW156" i="12"/>
  <c r="AW157" i="12"/>
  <c r="AW158" i="12"/>
  <c r="AW159" i="12"/>
  <c r="AW160" i="12"/>
  <c r="AW161" i="12"/>
  <c r="AW162" i="12"/>
  <c r="AW163" i="12"/>
  <c r="AW164" i="12"/>
  <c r="AW165" i="12"/>
  <c r="AW166" i="12"/>
  <c r="AW167" i="12"/>
  <c r="AW168" i="12"/>
  <c r="AW169" i="12"/>
  <c r="AW170" i="12"/>
  <c r="AW171" i="12"/>
  <c r="AW172" i="12"/>
  <c r="AW173" i="12"/>
  <c r="AW174" i="12"/>
  <c r="AW182" i="12"/>
  <c r="AW183" i="12"/>
  <c r="AW176" i="12"/>
  <c r="AW177" i="12"/>
  <c r="AW178" i="12"/>
  <c r="AW179" i="12"/>
  <c r="AW180" i="12"/>
  <c r="AW181" i="12"/>
  <c r="AL185" i="5"/>
  <c r="AL184" i="5"/>
  <c r="AL183" i="5"/>
  <c r="AL182" i="5"/>
  <c r="AL181" i="5"/>
  <c r="AL180" i="5"/>
  <c r="AL178" i="5"/>
  <c r="AL177" i="5"/>
  <c r="AL176" i="5"/>
  <c r="AL175" i="5"/>
  <c r="AL174" i="5"/>
  <c r="AL173" i="5"/>
  <c r="AL172" i="5"/>
  <c r="AL170" i="5"/>
  <c r="AL169" i="5"/>
  <c r="AL168" i="5"/>
  <c r="AL167" i="5"/>
  <c r="AL166" i="5"/>
  <c r="AL165" i="5"/>
  <c r="AL164" i="5"/>
  <c r="AL162" i="5"/>
  <c r="AL161" i="5"/>
  <c r="AL160" i="5"/>
  <c r="AL159" i="5"/>
  <c r="AL157" i="5"/>
  <c r="AL156" i="5"/>
  <c r="AL155" i="5"/>
  <c r="AL154" i="5"/>
  <c r="AL153" i="5"/>
  <c r="AL145" i="5"/>
  <c r="AL144" i="5"/>
  <c r="AL143" i="5"/>
  <c r="AL142" i="5"/>
  <c r="AL139" i="5"/>
  <c r="AL138" i="5"/>
  <c r="AL137" i="5"/>
  <c r="AL135" i="5"/>
  <c r="AL134" i="5"/>
  <c r="AL133" i="5"/>
  <c r="AL131" i="5"/>
  <c r="AL130" i="5"/>
  <c r="AL129" i="5"/>
  <c r="AL128" i="5"/>
  <c r="AL127" i="5"/>
  <c r="AL125" i="5"/>
  <c r="AL124" i="5"/>
  <c r="AL123" i="5"/>
  <c r="AL122" i="5"/>
  <c r="AL121" i="5"/>
  <c r="AL119" i="5"/>
  <c r="AL118" i="5"/>
  <c r="AL116" i="5"/>
  <c r="AL115" i="5"/>
  <c r="AL114" i="5"/>
  <c r="AL113" i="5"/>
  <c r="AL112" i="5"/>
  <c r="AL111" i="5"/>
  <c r="AL103" i="5"/>
  <c r="AL102" i="5"/>
  <c r="AL101" i="5"/>
  <c r="AL99" i="5"/>
  <c r="AL98" i="5"/>
  <c r="AL97" i="5"/>
  <c r="AL96" i="5"/>
  <c r="AL95" i="5"/>
  <c r="AL94" i="5"/>
  <c r="AL93" i="5"/>
  <c r="AL91" i="5"/>
  <c r="AL90" i="5"/>
  <c r="AL89" i="5"/>
  <c r="AL88" i="5"/>
  <c r="AL87" i="5"/>
  <c r="AL85" i="5"/>
  <c r="AL84" i="5"/>
  <c r="AL83" i="5"/>
  <c r="AL82" i="5"/>
  <c r="AL81" i="5"/>
  <c r="AL80" i="5"/>
  <c r="AL79" i="5"/>
  <c r="AL78" i="5"/>
  <c r="AL77" i="5"/>
  <c r="AL75" i="5"/>
  <c r="AL74" i="5"/>
  <c r="AL73" i="5"/>
  <c r="AL37" i="5"/>
  <c r="AL38" i="5"/>
  <c r="AL39" i="5"/>
  <c r="AL40" i="5"/>
  <c r="AL42" i="5"/>
  <c r="AL43" i="5"/>
  <c r="AL44" i="5"/>
  <c r="AL45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3" i="5"/>
  <c r="AL64" i="5"/>
  <c r="AL65" i="5"/>
  <c r="AL66" i="5"/>
  <c r="AL36" i="5"/>
  <c r="AE185" i="5"/>
  <c r="AD185" i="5"/>
  <c r="AE184" i="5"/>
  <c r="AD184" i="5"/>
  <c r="AE183" i="5"/>
  <c r="AD183" i="5"/>
  <c r="AE182" i="5"/>
  <c r="AD182" i="5"/>
  <c r="AE181" i="5"/>
  <c r="AD181" i="5"/>
  <c r="AE180" i="5"/>
  <c r="AD180" i="5"/>
  <c r="AE178" i="5"/>
  <c r="AD178" i="5"/>
  <c r="AE177" i="5"/>
  <c r="AD177" i="5"/>
  <c r="AE176" i="5"/>
  <c r="AD176" i="5"/>
  <c r="AE175" i="5"/>
  <c r="AD175" i="5"/>
  <c r="AE174" i="5"/>
  <c r="AD174" i="5"/>
  <c r="AE173" i="5"/>
  <c r="AD173" i="5"/>
  <c r="AE172" i="5"/>
  <c r="AD172" i="5"/>
  <c r="AE170" i="5"/>
  <c r="AD170" i="5"/>
  <c r="AE169" i="5"/>
  <c r="AD169" i="5"/>
  <c r="AE168" i="5"/>
  <c r="AD168" i="5"/>
  <c r="AE167" i="5"/>
  <c r="AD167" i="5"/>
  <c r="AE166" i="5"/>
  <c r="AD166" i="5"/>
  <c r="AE165" i="5"/>
  <c r="AD165" i="5"/>
  <c r="AE164" i="5"/>
  <c r="AD164" i="5"/>
  <c r="AE162" i="5"/>
  <c r="AD162" i="5"/>
  <c r="AE161" i="5"/>
  <c r="AD161" i="5"/>
  <c r="AE160" i="5"/>
  <c r="AD160" i="5"/>
  <c r="AE159" i="5"/>
  <c r="AD159" i="5"/>
  <c r="AE157" i="5"/>
  <c r="AD157" i="5"/>
  <c r="AE156" i="5"/>
  <c r="AD156" i="5"/>
  <c r="AE155" i="5"/>
  <c r="AD155" i="5"/>
  <c r="AE154" i="5"/>
  <c r="AD154" i="5"/>
  <c r="AE153" i="5"/>
  <c r="AD153" i="5"/>
  <c r="AE66" i="5"/>
  <c r="AD66" i="5"/>
  <c r="AE65" i="5"/>
  <c r="AD65" i="5"/>
  <c r="AE64" i="5"/>
  <c r="AD64" i="5"/>
  <c r="AE63" i="5"/>
  <c r="AD63" i="5"/>
  <c r="AE61" i="5"/>
  <c r="AD61" i="5"/>
  <c r="AE60" i="5"/>
  <c r="AD60" i="5"/>
  <c r="AE59" i="5"/>
  <c r="AD59" i="5"/>
  <c r="AE58" i="5"/>
  <c r="AD58" i="5"/>
  <c r="AE57" i="5"/>
  <c r="AD57" i="5"/>
  <c r="AE56" i="5"/>
  <c r="AD56" i="5"/>
  <c r="AE54" i="5"/>
  <c r="AD54" i="5"/>
  <c r="AE53" i="5"/>
  <c r="AD53" i="5"/>
  <c r="AE52" i="5"/>
  <c r="AD52" i="5"/>
  <c r="AE51" i="5"/>
  <c r="AD51" i="5"/>
  <c r="AE50" i="5"/>
  <c r="AD50" i="5"/>
  <c r="AE49" i="5"/>
  <c r="AD49" i="5"/>
  <c r="AE48" i="5"/>
  <c r="AD48" i="5"/>
  <c r="AE47" i="5"/>
  <c r="AD47" i="5"/>
  <c r="AE45" i="5"/>
  <c r="AD45" i="5"/>
  <c r="AE44" i="5"/>
  <c r="AD44" i="5"/>
  <c r="AE43" i="5"/>
  <c r="AD43" i="5"/>
  <c r="AE42" i="5"/>
  <c r="AD42" i="5"/>
  <c r="AE40" i="5"/>
  <c r="AD40" i="5"/>
  <c r="AE39" i="5"/>
  <c r="AD39" i="5"/>
  <c r="AE38" i="5"/>
  <c r="AD38" i="5"/>
  <c r="AE37" i="5"/>
  <c r="AD37" i="5"/>
  <c r="AE36" i="5"/>
  <c r="AD36" i="5"/>
  <c r="AE103" i="5"/>
  <c r="AD103" i="5"/>
  <c r="AE102" i="5"/>
  <c r="AD102" i="5"/>
  <c r="AE101" i="5"/>
  <c r="AD101" i="5"/>
  <c r="AE99" i="5"/>
  <c r="AD99" i="5"/>
  <c r="AE98" i="5"/>
  <c r="AD98" i="5"/>
  <c r="AE97" i="5"/>
  <c r="AD97" i="5"/>
  <c r="AE96" i="5"/>
  <c r="AD96" i="5"/>
  <c r="AE95" i="5"/>
  <c r="AD95" i="5"/>
  <c r="AE94" i="5"/>
  <c r="AD94" i="5"/>
  <c r="AE93" i="5"/>
  <c r="AD93" i="5"/>
  <c r="AE91" i="5"/>
  <c r="AD91" i="5"/>
  <c r="AE90" i="5"/>
  <c r="AD90" i="5"/>
  <c r="AE89" i="5"/>
  <c r="AD89" i="5"/>
  <c r="AE88" i="5"/>
  <c r="AD88" i="5"/>
  <c r="AE87" i="5"/>
  <c r="AD87" i="5"/>
  <c r="AE85" i="5"/>
  <c r="AD85" i="5"/>
  <c r="AE84" i="5"/>
  <c r="AD84" i="5"/>
  <c r="AE83" i="5"/>
  <c r="AD83" i="5"/>
  <c r="AE82" i="5"/>
  <c r="AD82" i="5"/>
  <c r="AE81" i="5"/>
  <c r="AD81" i="5"/>
  <c r="AE80" i="5"/>
  <c r="AD80" i="5"/>
  <c r="AE79" i="5"/>
  <c r="AD79" i="5"/>
  <c r="AE78" i="5"/>
  <c r="AD78" i="5"/>
  <c r="AE77" i="5"/>
  <c r="AD77" i="5"/>
  <c r="AE76" i="5"/>
  <c r="AD76" i="5"/>
  <c r="AE75" i="5"/>
  <c r="AD75" i="5"/>
  <c r="AE74" i="5"/>
  <c r="AD74" i="5"/>
  <c r="AE73" i="5"/>
  <c r="AD73" i="5"/>
  <c r="O73" i="5"/>
  <c r="O74" i="5"/>
  <c r="O75" i="5"/>
  <c r="O77" i="5"/>
  <c r="O78" i="5"/>
  <c r="O79" i="5"/>
  <c r="O80" i="5"/>
  <c r="O81" i="5"/>
  <c r="O82" i="5"/>
  <c r="O84" i="5"/>
  <c r="O85" i="5"/>
  <c r="O87" i="5"/>
  <c r="O88" i="5"/>
  <c r="O89" i="5"/>
  <c r="O90" i="5"/>
  <c r="O91" i="5"/>
  <c r="O93" i="5"/>
  <c r="O94" i="5"/>
  <c r="O95" i="5"/>
  <c r="O96" i="5"/>
  <c r="O97" i="5"/>
  <c r="O98" i="5"/>
  <c r="O99" i="5"/>
  <c r="O101" i="5"/>
  <c r="O102" i="5"/>
  <c r="O103" i="5"/>
  <c r="N154" i="5"/>
  <c r="O154" i="5"/>
  <c r="N155" i="5"/>
  <c r="O155" i="5"/>
  <c r="N156" i="5"/>
  <c r="O156" i="5"/>
  <c r="N157" i="5"/>
  <c r="O157" i="5"/>
  <c r="N159" i="5"/>
  <c r="O159" i="5"/>
  <c r="N160" i="5"/>
  <c r="O160" i="5"/>
  <c r="N161" i="5"/>
  <c r="O161" i="5"/>
  <c r="N162" i="5"/>
  <c r="O162" i="5"/>
  <c r="N164" i="5"/>
  <c r="O164" i="5"/>
  <c r="N165" i="5"/>
  <c r="O165" i="5"/>
  <c r="N166" i="5"/>
  <c r="O166" i="5"/>
  <c r="N167" i="5"/>
  <c r="O167" i="5"/>
  <c r="N168" i="5"/>
  <c r="O168" i="5"/>
  <c r="N169" i="5"/>
  <c r="O169" i="5"/>
  <c r="N170" i="5"/>
  <c r="O170" i="5"/>
  <c r="N172" i="5"/>
  <c r="O172" i="5"/>
  <c r="N173" i="5"/>
  <c r="O173" i="5"/>
  <c r="N174" i="5"/>
  <c r="O174" i="5"/>
  <c r="N175" i="5"/>
  <c r="O175" i="5"/>
  <c r="N176" i="5"/>
  <c r="O176" i="5"/>
  <c r="N177" i="5"/>
  <c r="O177" i="5"/>
  <c r="N178" i="5"/>
  <c r="O178" i="5"/>
  <c r="N180" i="5"/>
  <c r="O180" i="5"/>
  <c r="N181" i="5"/>
  <c r="O181" i="5"/>
  <c r="N182" i="5"/>
  <c r="O182" i="5"/>
  <c r="N183" i="5"/>
  <c r="O183" i="5"/>
  <c r="N184" i="5"/>
  <c r="O184" i="5"/>
  <c r="N185" i="5"/>
  <c r="O185" i="5"/>
  <c r="O153" i="5"/>
  <c r="N153" i="5"/>
  <c r="O36" i="5"/>
  <c r="O38" i="5"/>
  <c r="O39" i="5"/>
  <c r="O40" i="5"/>
  <c r="O42" i="5"/>
  <c r="O43" i="5"/>
  <c r="O44" i="5"/>
  <c r="O45" i="5"/>
  <c r="O47" i="5"/>
  <c r="O48" i="5"/>
  <c r="O49" i="5"/>
  <c r="O50" i="5"/>
  <c r="O51" i="5"/>
  <c r="O52" i="5"/>
  <c r="O53" i="5"/>
  <c r="O54" i="5"/>
  <c r="O56" i="5"/>
  <c r="O57" i="5"/>
  <c r="O58" i="5"/>
  <c r="O59" i="5"/>
  <c r="O60" i="5"/>
  <c r="O61" i="5"/>
  <c r="O63" i="5"/>
  <c r="O64" i="5"/>
  <c r="O65" i="5"/>
  <c r="O66" i="5"/>
  <c r="O111" i="5"/>
  <c r="O112" i="5"/>
  <c r="O113" i="5"/>
  <c r="O114" i="5"/>
  <c r="O115" i="5"/>
  <c r="O116" i="5"/>
  <c r="O118" i="5"/>
  <c r="O119" i="5"/>
  <c r="O121" i="5"/>
  <c r="O122" i="5"/>
  <c r="O123" i="5"/>
  <c r="O124" i="5"/>
  <c r="O125" i="5"/>
  <c r="O127" i="5"/>
  <c r="O128" i="5"/>
  <c r="O129" i="5"/>
  <c r="O130" i="5"/>
  <c r="O131" i="5"/>
  <c r="O133" i="5"/>
  <c r="O134" i="5"/>
  <c r="O135" i="5"/>
  <c r="O137" i="5"/>
  <c r="O138" i="5"/>
  <c r="O139" i="5"/>
  <c r="O141" i="5"/>
  <c r="O142" i="5"/>
  <c r="O143" i="5"/>
  <c r="O144" i="5"/>
  <c r="O145" i="5"/>
  <c r="N112" i="5"/>
  <c r="N113" i="5"/>
  <c r="N114" i="5"/>
  <c r="N115" i="5"/>
  <c r="N116" i="5"/>
  <c r="N118" i="5"/>
  <c r="N119" i="5"/>
  <c r="N121" i="5"/>
  <c r="N122" i="5"/>
  <c r="N123" i="5"/>
  <c r="N124" i="5"/>
  <c r="N125" i="5"/>
  <c r="N127" i="5"/>
  <c r="N128" i="5"/>
  <c r="N129" i="5"/>
  <c r="N130" i="5"/>
  <c r="N131" i="5"/>
  <c r="N133" i="5"/>
  <c r="N134" i="5"/>
  <c r="N135" i="5"/>
  <c r="N137" i="5"/>
  <c r="N138" i="5"/>
  <c r="N139" i="5"/>
  <c r="N141" i="5"/>
  <c r="N142" i="5"/>
  <c r="N143" i="5"/>
  <c r="N144" i="5"/>
  <c r="N145" i="5"/>
  <c r="N91" i="5"/>
  <c r="N93" i="5"/>
  <c r="N94" i="5"/>
  <c r="N95" i="5"/>
  <c r="N96" i="5"/>
  <c r="N97" i="5"/>
  <c r="N98" i="5"/>
  <c r="N101" i="5"/>
  <c r="N102" i="5"/>
  <c r="N103" i="5"/>
  <c r="N74" i="5"/>
  <c r="L13" i="15" s="1"/>
  <c r="N75" i="5"/>
  <c r="N77" i="5"/>
  <c r="N78" i="5"/>
  <c r="N79" i="5"/>
  <c r="N80" i="5"/>
  <c r="N81" i="5"/>
  <c r="N82" i="5"/>
  <c r="N84" i="5"/>
  <c r="N85" i="5"/>
  <c r="N87" i="5"/>
  <c r="N88" i="5"/>
  <c r="N89" i="5"/>
  <c r="N90" i="5"/>
  <c r="N37" i="5"/>
  <c r="N38" i="5"/>
  <c r="N39" i="5"/>
  <c r="N42" i="5"/>
  <c r="N43" i="5"/>
  <c r="N44" i="5"/>
  <c r="N45" i="5"/>
  <c r="N47" i="5"/>
  <c r="N48" i="5"/>
  <c r="N49" i="5"/>
  <c r="N50" i="5"/>
  <c r="N51" i="5"/>
  <c r="N52" i="5"/>
  <c r="N53" i="5"/>
  <c r="N54" i="5"/>
  <c r="N56" i="5"/>
  <c r="N57" i="5"/>
  <c r="N58" i="5"/>
  <c r="N59" i="5"/>
  <c r="N60" i="5"/>
  <c r="N61" i="5"/>
  <c r="N63" i="5"/>
  <c r="N64" i="5"/>
  <c r="N65" i="5"/>
  <c r="N66" i="5"/>
  <c r="N36" i="5"/>
  <c r="N74" i="13"/>
  <c r="N75" i="13"/>
  <c r="N141" i="13"/>
  <c r="N142" i="13"/>
  <c r="N143" i="13"/>
  <c r="N144" i="13"/>
  <c r="M142" i="13"/>
  <c r="M143" i="13"/>
  <c r="M144" i="13"/>
  <c r="M141" i="13"/>
  <c r="M75" i="13"/>
  <c r="M74" i="13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H116" i="12"/>
  <c r="AH117" i="12"/>
  <c r="AH118" i="12"/>
  <c r="AH119" i="12"/>
  <c r="AH120" i="12"/>
  <c r="AH121" i="12"/>
  <c r="AH122" i="12"/>
  <c r="AH123" i="12"/>
  <c r="AH124" i="12"/>
  <c r="AH125" i="12"/>
  <c r="AH126" i="12"/>
  <c r="AH127" i="12"/>
  <c r="AH128" i="12"/>
  <c r="AH129" i="12"/>
  <c r="AH130" i="12"/>
  <c r="AH131" i="12"/>
  <c r="AH132" i="12"/>
  <c r="AH133" i="12"/>
  <c r="AH134" i="12"/>
  <c r="AH135" i="12"/>
  <c r="AH136" i="12"/>
  <c r="AH137" i="12"/>
  <c r="AH138" i="12"/>
  <c r="AH139" i="12"/>
  <c r="AH140" i="12"/>
  <c r="AH141" i="12"/>
  <c r="AH142" i="12"/>
  <c r="AH143" i="12"/>
  <c r="AH144" i="12"/>
  <c r="AH36" i="12"/>
  <c r="L12" i="15" l="1"/>
  <c r="L16" i="15"/>
  <c r="L22" i="15"/>
  <c r="L19" i="15"/>
  <c r="L15" i="15"/>
  <c r="L14" i="15"/>
  <c r="L23" i="15"/>
  <c r="L21" i="15"/>
  <c r="L18" i="15"/>
  <c r="L38" i="15"/>
  <c r="L10" i="15"/>
  <c r="L9" i="15"/>
  <c r="L17" i="15"/>
  <c r="L24" i="15"/>
  <c r="L84" i="15" s="1"/>
  <c r="L20" i="15"/>
  <c r="BB183" i="13"/>
  <c r="AW183" i="13"/>
  <c r="AI183" i="13"/>
  <c r="AH183" i="13"/>
  <c r="N183" i="13"/>
  <c r="M183" i="13"/>
  <c r="BB182" i="13"/>
  <c r="AW182" i="13"/>
  <c r="AI182" i="13"/>
  <c r="AH182" i="13"/>
  <c r="N182" i="13"/>
  <c r="M182" i="13"/>
  <c r="BB181" i="13"/>
  <c r="AW181" i="13"/>
  <c r="AI181" i="13"/>
  <c r="AH181" i="13"/>
  <c r="N181" i="13"/>
  <c r="M181" i="13"/>
  <c r="BB180" i="13"/>
  <c r="AW180" i="13"/>
  <c r="AI180" i="13"/>
  <c r="AH180" i="13"/>
  <c r="N180" i="13"/>
  <c r="M180" i="13"/>
  <c r="BB179" i="13"/>
  <c r="AW179" i="13"/>
  <c r="AI179" i="13"/>
  <c r="AH179" i="13"/>
  <c r="N179" i="13"/>
  <c r="M179" i="13"/>
  <c r="BB178" i="13"/>
  <c r="BB28" i="13" s="1"/>
  <c r="H59" i="15" s="1"/>
  <c r="AW178" i="13"/>
  <c r="AI178" i="13"/>
  <c r="AH178" i="13"/>
  <c r="N178" i="13"/>
  <c r="M178" i="13"/>
  <c r="F59" i="15" s="1"/>
  <c r="BB176" i="13"/>
  <c r="AW176" i="13"/>
  <c r="AI176" i="13"/>
  <c r="AH176" i="13"/>
  <c r="N176" i="13"/>
  <c r="M176" i="13"/>
  <c r="BB175" i="13"/>
  <c r="AW175" i="13"/>
  <c r="AI175" i="13"/>
  <c r="AH175" i="13"/>
  <c r="N175" i="13"/>
  <c r="M175" i="13"/>
  <c r="BB174" i="13"/>
  <c r="AW174" i="13"/>
  <c r="AI174" i="13"/>
  <c r="AH174" i="13"/>
  <c r="N174" i="13"/>
  <c r="M174" i="13"/>
  <c r="BB173" i="13"/>
  <c r="AW173" i="13"/>
  <c r="AI173" i="13"/>
  <c r="AH173" i="13"/>
  <c r="N173" i="13"/>
  <c r="M173" i="13"/>
  <c r="BB172" i="13"/>
  <c r="AW172" i="13"/>
  <c r="AI172" i="13"/>
  <c r="AH172" i="13"/>
  <c r="N172" i="13"/>
  <c r="M172" i="13"/>
  <c r="BB171" i="13"/>
  <c r="AW171" i="13"/>
  <c r="AI171" i="13"/>
  <c r="AH171" i="13"/>
  <c r="N171" i="13"/>
  <c r="M171" i="13"/>
  <c r="F58" i="15" s="1"/>
  <c r="BB170" i="13"/>
  <c r="AW170" i="13"/>
  <c r="AI170" i="13"/>
  <c r="AH170" i="13"/>
  <c r="BB168" i="13"/>
  <c r="AW168" i="13"/>
  <c r="AI168" i="13"/>
  <c r="AH168" i="13"/>
  <c r="N168" i="13"/>
  <c r="M168" i="13"/>
  <c r="BB167" i="13"/>
  <c r="AW167" i="13"/>
  <c r="AI167" i="13"/>
  <c r="AH167" i="13"/>
  <c r="N167" i="13"/>
  <c r="M167" i="13"/>
  <c r="BB166" i="13"/>
  <c r="AW166" i="13"/>
  <c r="AI166" i="13"/>
  <c r="AH166" i="13"/>
  <c r="N166" i="13"/>
  <c r="M166" i="13"/>
  <c r="BB165" i="13"/>
  <c r="AW165" i="13"/>
  <c r="AI165" i="13"/>
  <c r="AH165" i="13"/>
  <c r="N165" i="13"/>
  <c r="M165" i="13"/>
  <c r="BB164" i="13"/>
  <c r="AW164" i="13"/>
  <c r="AI164" i="13"/>
  <c r="AH164" i="13"/>
  <c r="N164" i="13"/>
  <c r="M164" i="13"/>
  <c r="BB163" i="13"/>
  <c r="BB26" i="13" s="1"/>
  <c r="H57" i="15" s="1"/>
  <c r="AW163" i="13"/>
  <c r="AW26" i="13" s="1"/>
  <c r="AI163" i="13"/>
  <c r="AH163" i="13"/>
  <c r="N163" i="13"/>
  <c r="M163" i="13"/>
  <c r="F57" i="15" s="1"/>
  <c r="BB162" i="13"/>
  <c r="AW162" i="13"/>
  <c r="AI162" i="13"/>
  <c r="AH162" i="13"/>
  <c r="N162" i="13"/>
  <c r="M162" i="13"/>
  <c r="AW161" i="13"/>
  <c r="BB160" i="13"/>
  <c r="AW160" i="13"/>
  <c r="AI160" i="13"/>
  <c r="AH160" i="13"/>
  <c r="N160" i="13"/>
  <c r="M160" i="13"/>
  <c r="BB159" i="13"/>
  <c r="AW159" i="13"/>
  <c r="AI159" i="13"/>
  <c r="AH159" i="13"/>
  <c r="N159" i="13"/>
  <c r="M159" i="13"/>
  <c r="BB158" i="13"/>
  <c r="BB25" i="13" s="1"/>
  <c r="H56" i="15" s="1"/>
  <c r="AW158" i="13"/>
  <c r="AI158" i="13"/>
  <c r="AH158" i="13"/>
  <c r="N158" i="13"/>
  <c r="M158" i="13"/>
  <c r="BB157" i="13"/>
  <c r="AW157" i="13"/>
  <c r="AI157" i="13"/>
  <c r="AH157" i="13"/>
  <c r="N157" i="13"/>
  <c r="M157" i="13"/>
  <c r="F56" i="15" s="1"/>
  <c r="BB155" i="13"/>
  <c r="AW155" i="13"/>
  <c r="AI155" i="13"/>
  <c r="AH155" i="13"/>
  <c r="N155" i="13"/>
  <c r="M155" i="13"/>
  <c r="BB154" i="13"/>
  <c r="AW154" i="13"/>
  <c r="AI154" i="13"/>
  <c r="AH154" i="13"/>
  <c r="N154" i="13"/>
  <c r="M154" i="13"/>
  <c r="BB153" i="13"/>
  <c r="AW153" i="13"/>
  <c r="AI153" i="13"/>
  <c r="AH153" i="13"/>
  <c r="N153" i="13"/>
  <c r="M153" i="13"/>
  <c r="BB152" i="13"/>
  <c r="AW152" i="13"/>
  <c r="AW24" i="13" s="1"/>
  <c r="AI152" i="13"/>
  <c r="AH152" i="13"/>
  <c r="N152" i="13"/>
  <c r="M152" i="13"/>
  <c r="BB151" i="13"/>
  <c r="BB24" i="13" s="1"/>
  <c r="H55" i="15" s="1"/>
  <c r="AW151" i="13"/>
  <c r="AI151" i="13"/>
  <c r="AH151" i="13"/>
  <c r="N151" i="13"/>
  <c r="M151" i="13"/>
  <c r="BB144" i="13"/>
  <c r="AW144" i="13"/>
  <c r="AI144" i="13"/>
  <c r="AH144" i="13"/>
  <c r="BB143" i="13"/>
  <c r="AI143" i="13"/>
  <c r="AH143" i="13"/>
  <c r="BB142" i="13"/>
  <c r="AW142" i="13"/>
  <c r="AI142" i="13"/>
  <c r="AH142" i="13"/>
  <c r="BB141" i="13"/>
  <c r="AW141" i="13"/>
  <c r="AI141" i="13"/>
  <c r="AH141" i="13"/>
  <c r="BB140" i="13"/>
  <c r="AW140" i="13"/>
  <c r="AI140" i="13"/>
  <c r="AH140" i="13"/>
  <c r="N140" i="13"/>
  <c r="M140" i="13"/>
  <c r="N139" i="13"/>
  <c r="M139" i="13"/>
  <c r="BB138" i="13"/>
  <c r="AW138" i="13"/>
  <c r="AI138" i="13"/>
  <c r="AH138" i="13"/>
  <c r="N138" i="13"/>
  <c r="M138" i="13"/>
  <c r="BB137" i="13"/>
  <c r="BB22" i="13" s="1"/>
  <c r="H53" i="15" s="1"/>
  <c r="AW137" i="13"/>
  <c r="AW22" i="13" s="1"/>
  <c r="AI137" i="13"/>
  <c r="AH137" i="13"/>
  <c r="N137" i="13"/>
  <c r="M137" i="13"/>
  <c r="BB136" i="13"/>
  <c r="AW136" i="13"/>
  <c r="AI136" i="13"/>
  <c r="AH136" i="13"/>
  <c r="N136" i="13"/>
  <c r="M136" i="13"/>
  <c r="BB134" i="13"/>
  <c r="AW134" i="13"/>
  <c r="AI134" i="13"/>
  <c r="AH134" i="13"/>
  <c r="N134" i="13"/>
  <c r="M134" i="13"/>
  <c r="BB133" i="13"/>
  <c r="AW133" i="13"/>
  <c r="AI133" i="13"/>
  <c r="AH133" i="13"/>
  <c r="N133" i="13"/>
  <c r="M133" i="13"/>
  <c r="BB132" i="13"/>
  <c r="AW132" i="13"/>
  <c r="AW21" i="13" s="1"/>
  <c r="AI132" i="13"/>
  <c r="AH132" i="13"/>
  <c r="N132" i="13"/>
  <c r="M132" i="13"/>
  <c r="BB130" i="13"/>
  <c r="AW130" i="13"/>
  <c r="AI130" i="13"/>
  <c r="AH130" i="13"/>
  <c r="N130" i="13"/>
  <c r="M130" i="13"/>
  <c r="BB129" i="13"/>
  <c r="AW129" i="13"/>
  <c r="AI129" i="13"/>
  <c r="AH129" i="13"/>
  <c r="N129" i="13"/>
  <c r="M129" i="13"/>
  <c r="BB128" i="13"/>
  <c r="AW128" i="13"/>
  <c r="AI128" i="13"/>
  <c r="AH128" i="13"/>
  <c r="N128" i="13"/>
  <c r="M128" i="13"/>
  <c r="BB127" i="13"/>
  <c r="BB20" i="13" s="1"/>
  <c r="H51" i="15" s="1"/>
  <c r="AW127" i="13"/>
  <c r="AW20" i="13" s="1"/>
  <c r="AI127" i="13"/>
  <c r="AH127" i="13"/>
  <c r="N127" i="13"/>
  <c r="M127" i="13"/>
  <c r="F51" i="15" s="1"/>
  <c r="BB126" i="13"/>
  <c r="AW126" i="13"/>
  <c r="AI126" i="13"/>
  <c r="AH126" i="13"/>
  <c r="N126" i="13"/>
  <c r="M126" i="13"/>
  <c r="BB124" i="13"/>
  <c r="AW124" i="13"/>
  <c r="AI124" i="13"/>
  <c r="AH124" i="13"/>
  <c r="N124" i="13"/>
  <c r="M124" i="13"/>
  <c r="BB123" i="13"/>
  <c r="AW123" i="13"/>
  <c r="AI123" i="13"/>
  <c r="AH123" i="13"/>
  <c r="N123" i="13"/>
  <c r="M123" i="13"/>
  <c r="BB122" i="13"/>
  <c r="AW122" i="13"/>
  <c r="AI122" i="13"/>
  <c r="AH122" i="13"/>
  <c r="N122" i="13"/>
  <c r="M122" i="13"/>
  <c r="BB121" i="13"/>
  <c r="AW121" i="13"/>
  <c r="AI121" i="13"/>
  <c r="AH121" i="13"/>
  <c r="N121" i="13"/>
  <c r="M121" i="13"/>
  <c r="BB120" i="13"/>
  <c r="AW120" i="13"/>
  <c r="AW19" i="13" s="1"/>
  <c r="AI120" i="13"/>
  <c r="N120" i="13"/>
  <c r="M120" i="13"/>
  <c r="AI119" i="13"/>
  <c r="AH119" i="13"/>
  <c r="BB118" i="13"/>
  <c r="AW118" i="13"/>
  <c r="AI118" i="13"/>
  <c r="AH118" i="13"/>
  <c r="N118" i="13"/>
  <c r="M118" i="13"/>
  <c r="F49" i="15" s="1"/>
  <c r="BB117" i="13"/>
  <c r="AW117" i="13"/>
  <c r="AI117" i="13"/>
  <c r="AH117" i="13"/>
  <c r="N117" i="13"/>
  <c r="M117" i="13"/>
  <c r="BB115" i="13"/>
  <c r="AW115" i="13"/>
  <c r="AI115" i="13"/>
  <c r="AH115" i="13"/>
  <c r="N115" i="13"/>
  <c r="M115" i="13"/>
  <c r="BB114" i="13"/>
  <c r="AW114" i="13"/>
  <c r="AI114" i="13"/>
  <c r="AH114" i="13"/>
  <c r="N114" i="13"/>
  <c r="M114" i="13"/>
  <c r="BB113" i="13"/>
  <c r="AW113" i="13"/>
  <c r="AI113" i="13"/>
  <c r="AH113" i="13"/>
  <c r="N113" i="13"/>
  <c r="M113" i="13"/>
  <c r="BB112" i="13"/>
  <c r="AW112" i="13"/>
  <c r="AI112" i="13"/>
  <c r="AH112" i="13"/>
  <c r="N112" i="13"/>
  <c r="M112" i="13"/>
  <c r="BB111" i="13"/>
  <c r="AW111" i="13"/>
  <c r="AI111" i="13"/>
  <c r="AH111" i="13"/>
  <c r="N111" i="13"/>
  <c r="M111" i="13"/>
  <c r="F48" i="15" s="1"/>
  <c r="BB110" i="13"/>
  <c r="AW110" i="13"/>
  <c r="AI110" i="13"/>
  <c r="AH110" i="13"/>
  <c r="N110" i="13"/>
  <c r="M110" i="13"/>
  <c r="BB103" i="13"/>
  <c r="AW103" i="13"/>
  <c r="AW16" i="13" s="1"/>
  <c r="AI103" i="13"/>
  <c r="AH103" i="13"/>
  <c r="N103" i="13"/>
  <c r="M103" i="13"/>
  <c r="BB102" i="13"/>
  <c r="AW102" i="13"/>
  <c r="AI102" i="13"/>
  <c r="AH102" i="13"/>
  <c r="N102" i="13"/>
  <c r="M102" i="13"/>
  <c r="BB101" i="13"/>
  <c r="AI101" i="13"/>
  <c r="AH101" i="13"/>
  <c r="N101" i="13"/>
  <c r="M101" i="13"/>
  <c r="AI100" i="13"/>
  <c r="AH100" i="13"/>
  <c r="BB99" i="13"/>
  <c r="AW99" i="13"/>
  <c r="AI99" i="13"/>
  <c r="AH99" i="13"/>
  <c r="N99" i="13"/>
  <c r="M99" i="13"/>
  <c r="BB98" i="13"/>
  <c r="AW98" i="13"/>
  <c r="AI98" i="13"/>
  <c r="AH98" i="13"/>
  <c r="N98" i="13"/>
  <c r="M98" i="13"/>
  <c r="BB97" i="13"/>
  <c r="AW97" i="13"/>
  <c r="AI97" i="13"/>
  <c r="AH97" i="13"/>
  <c r="N97" i="13"/>
  <c r="M97" i="13"/>
  <c r="BB96" i="13"/>
  <c r="AW96" i="13"/>
  <c r="AI96" i="13"/>
  <c r="AH96" i="13"/>
  <c r="N96" i="13"/>
  <c r="M96" i="13"/>
  <c r="BB95" i="13"/>
  <c r="AW95" i="13"/>
  <c r="AI95" i="13"/>
  <c r="AH95" i="13"/>
  <c r="N95" i="13"/>
  <c r="M95" i="13"/>
  <c r="BB94" i="13"/>
  <c r="AW94" i="13"/>
  <c r="AW15" i="13" s="1"/>
  <c r="AI94" i="13"/>
  <c r="AH94" i="13"/>
  <c r="N94" i="13"/>
  <c r="M94" i="13"/>
  <c r="AI93" i="13"/>
  <c r="AH93" i="13"/>
  <c r="N93" i="13"/>
  <c r="M93" i="13"/>
  <c r="AI92" i="13"/>
  <c r="AH92" i="13"/>
  <c r="BB91" i="13"/>
  <c r="AW91" i="13"/>
  <c r="AI91" i="13"/>
  <c r="AH91" i="13"/>
  <c r="N91" i="13"/>
  <c r="M91" i="13"/>
  <c r="BB90" i="13"/>
  <c r="AW90" i="13"/>
  <c r="AI90" i="13"/>
  <c r="AH90" i="13"/>
  <c r="N90" i="13"/>
  <c r="M90" i="13"/>
  <c r="BB89" i="13"/>
  <c r="AW89" i="13"/>
  <c r="AI89" i="13"/>
  <c r="AH89" i="13"/>
  <c r="N89" i="13"/>
  <c r="M89" i="13"/>
  <c r="BB88" i="13"/>
  <c r="AW88" i="13"/>
  <c r="AI88" i="13"/>
  <c r="AH88" i="13"/>
  <c r="N88" i="13"/>
  <c r="M88" i="13"/>
  <c r="BB87" i="13"/>
  <c r="AW87" i="13"/>
  <c r="AW14" i="13" s="1"/>
  <c r="AI87" i="13"/>
  <c r="AH87" i="13"/>
  <c r="N87" i="13"/>
  <c r="M87" i="13"/>
  <c r="F45" i="15" s="1"/>
  <c r="AI86" i="13"/>
  <c r="AH86" i="13"/>
  <c r="BB85" i="13"/>
  <c r="AW85" i="13"/>
  <c r="AI85" i="13"/>
  <c r="AH85" i="13"/>
  <c r="N85" i="13"/>
  <c r="M85" i="13"/>
  <c r="BB84" i="13"/>
  <c r="AW84" i="13"/>
  <c r="AI84" i="13"/>
  <c r="AH84" i="13"/>
  <c r="N84" i="13"/>
  <c r="M84" i="13"/>
  <c r="BB83" i="13"/>
  <c r="AW83" i="13"/>
  <c r="AI83" i="13"/>
  <c r="AH83" i="13"/>
  <c r="N83" i="13"/>
  <c r="M83" i="13"/>
  <c r="BB82" i="13"/>
  <c r="AW82" i="13"/>
  <c r="AI82" i="13"/>
  <c r="AH82" i="13"/>
  <c r="N82" i="13"/>
  <c r="M82" i="13"/>
  <c r="BB81" i="13"/>
  <c r="AW81" i="13"/>
  <c r="AI81" i="13"/>
  <c r="AH81" i="13"/>
  <c r="N81" i="13"/>
  <c r="M81" i="13"/>
  <c r="BB80" i="13"/>
  <c r="AW80" i="13"/>
  <c r="AI80" i="13"/>
  <c r="AH80" i="13"/>
  <c r="N80" i="13"/>
  <c r="M80" i="13"/>
  <c r="BB79" i="13"/>
  <c r="AW79" i="13"/>
  <c r="AI79" i="13"/>
  <c r="AH79" i="13"/>
  <c r="N79" i="13"/>
  <c r="M79" i="13"/>
  <c r="BB78" i="13"/>
  <c r="AW78" i="13"/>
  <c r="AI78" i="13"/>
  <c r="AH78" i="13"/>
  <c r="N78" i="13"/>
  <c r="M78" i="13"/>
  <c r="BB77" i="13"/>
  <c r="BB13" i="13" s="1"/>
  <c r="H44" i="15" s="1"/>
  <c r="AW77" i="13"/>
  <c r="AW13" i="13" s="1"/>
  <c r="AI77" i="13"/>
  <c r="AH77" i="13"/>
  <c r="N77" i="13"/>
  <c r="M77" i="13"/>
  <c r="F44" i="15" s="1"/>
  <c r="AI76" i="13"/>
  <c r="AH76" i="13"/>
  <c r="BB75" i="13"/>
  <c r="AW75" i="13"/>
  <c r="AI75" i="13"/>
  <c r="AH75" i="13"/>
  <c r="BB74" i="13"/>
  <c r="AW74" i="13"/>
  <c r="AI74" i="13"/>
  <c r="AH74" i="13"/>
  <c r="BB73" i="13"/>
  <c r="BB12" i="13" s="1"/>
  <c r="H43" i="15" s="1"/>
  <c r="AW73" i="13"/>
  <c r="AW12" i="13" s="1"/>
  <c r="AI73" i="13"/>
  <c r="AH73" i="13"/>
  <c r="N73" i="13"/>
  <c r="M73" i="13"/>
  <c r="F43" i="15" s="1"/>
  <c r="BB66" i="13"/>
  <c r="AW66" i="13"/>
  <c r="AI66" i="13"/>
  <c r="AH66" i="13"/>
  <c r="N66" i="13"/>
  <c r="M66" i="13"/>
  <c r="BB65" i="13"/>
  <c r="AW65" i="13"/>
  <c r="AI65" i="13"/>
  <c r="AH65" i="13"/>
  <c r="N65" i="13"/>
  <c r="M65" i="13"/>
  <c r="BB64" i="13"/>
  <c r="AW64" i="13"/>
  <c r="AI64" i="13"/>
  <c r="AH64" i="13"/>
  <c r="N64" i="13"/>
  <c r="M64" i="13"/>
  <c r="BB63" i="13"/>
  <c r="BB11" i="13" s="1"/>
  <c r="H42" i="15" s="1"/>
  <c r="AW63" i="13"/>
  <c r="AW11" i="13" s="1"/>
  <c r="AI63" i="13"/>
  <c r="AH63" i="13"/>
  <c r="N63" i="13"/>
  <c r="M63" i="13"/>
  <c r="F42" i="15" s="1"/>
  <c r="AI62" i="13"/>
  <c r="AH62" i="13"/>
  <c r="BB61" i="13"/>
  <c r="AW61" i="13"/>
  <c r="AI61" i="13"/>
  <c r="AH61" i="13"/>
  <c r="N61" i="13"/>
  <c r="M61" i="13"/>
  <c r="BB60" i="13"/>
  <c r="AW60" i="13"/>
  <c r="AI60" i="13"/>
  <c r="AH60" i="13"/>
  <c r="N60" i="13"/>
  <c r="M60" i="13"/>
  <c r="BB59" i="13"/>
  <c r="AW59" i="13"/>
  <c r="AI59" i="13"/>
  <c r="AH59" i="13"/>
  <c r="N59" i="13"/>
  <c r="M59" i="13"/>
  <c r="BB58" i="13"/>
  <c r="AW58" i="13"/>
  <c r="AI58" i="13"/>
  <c r="AH58" i="13"/>
  <c r="N58" i="13"/>
  <c r="M58" i="13"/>
  <c r="BB57" i="13"/>
  <c r="BB10" i="13" s="1"/>
  <c r="H41" i="15" s="1"/>
  <c r="AW57" i="13"/>
  <c r="AW10" i="13" s="1"/>
  <c r="AI57" i="13"/>
  <c r="AH57" i="13"/>
  <c r="N57" i="13"/>
  <c r="M57" i="13"/>
  <c r="F41" i="15" s="1"/>
  <c r="BB56" i="13"/>
  <c r="AW56" i="13"/>
  <c r="AI56" i="13"/>
  <c r="AH56" i="13"/>
  <c r="N56" i="13"/>
  <c r="M56" i="13"/>
  <c r="AI55" i="13"/>
  <c r="AH55" i="13"/>
  <c r="N55" i="13"/>
  <c r="M55" i="13"/>
  <c r="BB54" i="13"/>
  <c r="AW54" i="13"/>
  <c r="AI54" i="13"/>
  <c r="AH54" i="13"/>
  <c r="N54" i="13"/>
  <c r="M54" i="13"/>
  <c r="BB53" i="13"/>
  <c r="AW53" i="13"/>
  <c r="AI53" i="13"/>
  <c r="AH53" i="13"/>
  <c r="N53" i="13"/>
  <c r="M53" i="13"/>
  <c r="BB52" i="13"/>
  <c r="AW52" i="13"/>
  <c r="AI52" i="13"/>
  <c r="AH52" i="13"/>
  <c r="N52" i="13"/>
  <c r="M52" i="13"/>
  <c r="BB51" i="13"/>
  <c r="AW51" i="13"/>
  <c r="AI51" i="13"/>
  <c r="AH51" i="13"/>
  <c r="N51" i="13"/>
  <c r="M51" i="13"/>
  <c r="BB50" i="13"/>
  <c r="AW50" i="13"/>
  <c r="AI50" i="13"/>
  <c r="AH50" i="13"/>
  <c r="N50" i="13"/>
  <c r="M50" i="13"/>
  <c r="BB49" i="13"/>
  <c r="AW49" i="13"/>
  <c r="AI49" i="13"/>
  <c r="AH49" i="13"/>
  <c r="N49" i="13"/>
  <c r="M49" i="13"/>
  <c r="BB48" i="13"/>
  <c r="AW48" i="13"/>
  <c r="AW9" i="13" s="1"/>
  <c r="AI48" i="13"/>
  <c r="AH48" i="13"/>
  <c r="N48" i="13"/>
  <c r="M48" i="13"/>
  <c r="F40" i="15" s="1"/>
  <c r="BB47" i="13"/>
  <c r="AW47" i="13"/>
  <c r="AI47" i="13"/>
  <c r="AH47" i="13"/>
  <c r="N47" i="13"/>
  <c r="M47" i="13"/>
  <c r="AI46" i="13"/>
  <c r="AH46" i="13"/>
  <c r="BB45" i="13"/>
  <c r="AW45" i="13"/>
  <c r="AI45" i="13"/>
  <c r="AH45" i="13"/>
  <c r="N45" i="13"/>
  <c r="M45" i="13"/>
  <c r="BB44" i="13"/>
  <c r="AW44" i="13"/>
  <c r="AI44" i="13"/>
  <c r="AH44" i="13"/>
  <c r="N44" i="13"/>
  <c r="M44" i="13"/>
  <c r="BB43" i="13"/>
  <c r="AW43" i="13"/>
  <c r="AI43" i="13"/>
  <c r="AH43" i="13"/>
  <c r="N43" i="13"/>
  <c r="M43" i="13"/>
  <c r="BB42" i="13"/>
  <c r="BB8" i="13" s="1"/>
  <c r="H39" i="15" s="1"/>
  <c r="AW42" i="13"/>
  <c r="AW8" i="13" s="1"/>
  <c r="AI42" i="13"/>
  <c r="AH42" i="13"/>
  <c r="N42" i="13"/>
  <c r="M42" i="13"/>
  <c r="F39" i="15" s="1"/>
  <c r="AI41" i="13"/>
  <c r="AH41" i="13"/>
  <c r="BB40" i="13"/>
  <c r="AW40" i="13"/>
  <c r="AI40" i="13"/>
  <c r="AH40" i="13"/>
  <c r="N40" i="13"/>
  <c r="M40" i="13"/>
  <c r="BB39" i="13"/>
  <c r="AW39" i="13"/>
  <c r="AI39" i="13"/>
  <c r="AH39" i="13"/>
  <c r="N39" i="13"/>
  <c r="M39" i="13"/>
  <c r="BB38" i="13"/>
  <c r="AW38" i="13"/>
  <c r="AI38" i="13"/>
  <c r="AH38" i="13"/>
  <c r="N38" i="13"/>
  <c r="M38" i="13"/>
  <c r="BB37" i="13"/>
  <c r="AW37" i="13"/>
  <c r="AI37" i="13"/>
  <c r="AH37" i="13"/>
  <c r="N37" i="13"/>
  <c r="M37" i="13"/>
  <c r="BB36" i="13"/>
  <c r="BB7" i="13" s="1"/>
  <c r="H38" i="15" s="1"/>
  <c r="AW36" i="13"/>
  <c r="AW7" i="13" s="1"/>
  <c r="AI36" i="13"/>
  <c r="AH36" i="13"/>
  <c r="N36" i="13"/>
  <c r="M36" i="13"/>
  <c r="BJ28" i="13"/>
  <c r="BI28" i="13"/>
  <c r="BG28" i="13"/>
  <c r="BF28" i="13"/>
  <c r="G59" i="15" s="1"/>
  <c r="BC28" i="13"/>
  <c r="I59" i="15" s="1"/>
  <c r="BA28" i="13"/>
  <c r="AZ28" i="13"/>
  <c r="AW28" i="13"/>
  <c r="AV28" i="13"/>
  <c r="AU28" i="13"/>
  <c r="AT28" i="13"/>
  <c r="AS28" i="13"/>
  <c r="AR28" i="13"/>
  <c r="BJ27" i="13"/>
  <c r="BI27" i="13"/>
  <c r="BG27" i="13"/>
  <c r="BF27" i="13"/>
  <c r="G58" i="15" s="1"/>
  <c r="BC27" i="13"/>
  <c r="I58" i="15" s="1"/>
  <c r="BB27" i="13"/>
  <c r="H58" i="15" s="1"/>
  <c r="BA27" i="13"/>
  <c r="AZ27" i="13"/>
  <c r="AW27" i="13"/>
  <c r="AV27" i="13"/>
  <c r="AU27" i="13"/>
  <c r="AT27" i="13"/>
  <c r="AS27" i="13"/>
  <c r="AR27" i="13"/>
  <c r="BJ26" i="13"/>
  <c r="BI26" i="13"/>
  <c r="BG26" i="13"/>
  <c r="BF26" i="13"/>
  <c r="G57" i="15" s="1"/>
  <c r="BC26" i="13"/>
  <c r="I57" i="15" s="1"/>
  <c r="BA26" i="13"/>
  <c r="AZ26" i="13"/>
  <c r="AV26" i="13"/>
  <c r="AU26" i="13"/>
  <c r="AT26" i="13"/>
  <c r="AS26" i="13"/>
  <c r="AR26" i="13"/>
  <c r="BJ25" i="13"/>
  <c r="BI25" i="13"/>
  <c r="BG25" i="13"/>
  <c r="BF25" i="13"/>
  <c r="G56" i="15" s="1"/>
  <c r="BC25" i="13"/>
  <c r="I56" i="15" s="1"/>
  <c r="BA25" i="13"/>
  <c r="AZ25" i="13"/>
  <c r="AW25" i="13"/>
  <c r="AV25" i="13"/>
  <c r="AU25" i="13"/>
  <c r="AT25" i="13"/>
  <c r="AS25" i="13"/>
  <c r="AR25" i="13"/>
  <c r="BJ24" i="13"/>
  <c r="BI24" i="13"/>
  <c r="BG24" i="13"/>
  <c r="BF24" i="13"/>
  <c r="G55" i="15" s="1"/>
  <c r="BC24" i="13"/>
  <c r="I55" i="15" s="1"/>
  <c r="BA24" i="13"/>
  <c r="AZ24" i="13"/>
  <c r="AV24" i="13"/>
  <c r="AU24" i="13"/>
  <c r="AT24" i="13"/>
  <c r="AS24" i="13"/>
  <c r="AR24" i="13"/>
  <c r="F55" i="15"/>
  <c r="BJ23" i="13"/>
  <c r="BI23" i="13"/>
  <c r="BG23" i="13"/>
  <c r="BF23" i="13"/>
  <c r="G54" i="15" s="1"/>
  <c r="BC23" i="13"/>
  <c r="I54" i="15" s="1"/>
  <c r="BB23" i="13"/>
  <c r="H54" i="15" s="1"/>
  <c r="BA23" i="13"/>
  <c r="AZ23" i="13"/>
  <c r="AW23" i="13"/>
  <c r="AV23" i="13"/>
  <c r="AU23" i="13"/>
  <c r="AT23" i="13"/>
  <c r="AS23" i="13"/>
  <c r="AR23" i="13"/>
  <c r="F54" i="15"/>
  <c r="BJ22" i="13"/>
  <c r="BI22" i="13"/>
  <c r="BG22" i="13"/>
  <c r="BF22" i="13"/>
  <c r="G53" i="15" s="1"/>
  <c r="BC22" i="13"/>
  <c r="I53" i="15" s="1"/>
  <c r="BA22" i="13"/>
  <c r="AZ22" i="13"/>
  <c r="AV22" i="13"/>
  <c r="AU22" i="13"/>
  <c r="AT22" i="13"/>
  <c r="AS22" i="13"/>
  <c r="AR22" i="13"/>
  <c r="F53" i="15"/>
  <c r="BJ21" i="13"/>
  <c r="BI21" i="13"/>
  <c r="BG21" i="13"/>
  <c r="BF21" i="13"/>
  <c r="G52" i="15" s="1"/>
  <c r="BC21" i="13"/>
  <c r="I52" i="15" s="1"/>
  <c r="BB21" i="13"/>
  <c r="H52" i="15" s="1"/>
  <c r="BA21" i="13"/>
  <c r="AZ21" i="13"/>
  <c r="AV21" i="13"/>
  <c r="AU21" i="13"/>
  <c r="AT21" i="13"/>
  <c r="AS21" i="13"/>
  <c r="AR21" i="13"/>
  <c r="F52" i="15"/>
  <c r="BJ20" i="13"/>
  <c r="BI20" i="13"/>
  <c r="BG20" i="13"/>
  <c r="BF20" i="13"/>
  <c r="G51" i="15" s="1"/>
  <c r="BC20" i="13"/>
  <c r="I51" i="15" s="1"/>
  <c r="BA20" i="13"/>
  <c r="AZ20" i="13"/>
  <c r="AV20" i="13"/>
  <c r="AU20" i="13"/>
  <c r="AT20" i="13"/>
  <c r="AS20" i="13"/>
  <c r="AR20" i="13"/>
  <c r="BJ19" i="13"/>
  <c r="BI19" i="13"/>
  <c r="BG19" i="13"/>
  <c r="BF19" i="13"/>
  <c r="G50" i="15" s="1"/>
  <c r="BC19" i="13"/>
  <c r="I50" i="15" s="1"/>
  <c r="BB19" i="13"/>
  <c r="H50" i="15" s="1"/>
  <c r="BA19" i="13"/>
  <c r="AZ19" i="13"/>
  <c r="AV19" i="13"/>
  <c r="AU19" i="13"/>
  <c r="AT19" i="13"/>
  <c r="AS19" i="13"/>
  <c r="AR19" i="13"/>
  <c r="F50" i="15"/>
  <c r="BJ18" i="13"/>
  <c r="BI18" i="13"/>
  <c r="BG18" i="13"/>
  <c r="BF18" i="13"/>
  <c r="G49" i="15" s="1"/>
  <c r="BC18" i="13"/>
  <c r="I49" i="15" s="1"/>
  <c r="BB18" i="13"/>
  <c r="H49" i="15" s="1"/>
  <c r="BA18" i="13"/>
  <c r="AZ18" i="13"/>
  <c r="AW18" i="13"/>
  <c r="AV18" i="13"/>
  <c r="AU18" i="13"/>
  <c r="AT18" i="13"/>
  <c r="AS18" i="13"/>
  <c r="AR18" i="13"/>
  <c r="BJ17" i="13"/>
  <c r="BI17" i="13"/>
  <c r="BG17" i="13"/>
  <c r="BF17" i="13"/>
  <c r="G48" i="15" s="1"/>
  <c r="BC17" i="13"/>
  <c r="I48" i="15" s="1"/>
  <c r="BB17" i="13"/>
  <c r="H48" i="15" s="1"/>
  <c r="BA17" i="13"/>
  <c r="AZ17" i="13"/>
  <c r="AW17" i="13"/>
  <c r="AV17" i="13"/>
  <c r="AU17" i="13"/>
  <c r="AT17" i="13"/>
  <c r="AS17" i="13"/>
  <c r="AR17" i="13"/>
  <c r="BJ16" i="13"/>
  <c r="BI16" i="13"/>
  <c r="BG16" i="13"/>
  <c r="BF16" i="13"/>
  <c r="G47" i="15" s="1"/>
  <c r="BC16" i="13"/>
  <c r="I47" i="15" s="1"/>
  <c r="BB16" i="13"/>
  <c r="H47" i="15" s="1"/>
  <c r="BA16" i="13"/>
  <c r="AZ16" i="13"/>
  <c r="AV16" i="13"/>
  <c r="AU16" i="13"/>
  <c r="AT16" i="13"/>
  <c r="AS16" i="13"/>
  <c r="AR16" i="13"/>
  <c r="F47" i="15"/>
  <c r="BJ15" i="13"/>
  <c r="BI15" i="13"/>
  <c r="BG15" i="13"/>
  <c r="BF15" i="13"/>
  <c r="G46" i="15" s="1"/>
  <c r="BC15" i="13"/>
  <c r="I46" i="15" s="1"/>
  <c r="BB15" i="13"/>
  <c r="H46" i="15" s="1"/>
  <c r="BA15" i="13"/>
  <c r="AZ15" i="13"/>
  <c r="AV15" i="13"/>
  <c r="AU15" i="13"/>
  <c r="AT15" i="13"/>
  <c r="AS15" i="13"/>
  <c r="AR15" i="13"/>
  <c r="F46" i="15"/>
  <c r="BJ14" i="13"/>
  <c r="BI14" i="13"/>
  <c r="BG14" i="13"/>
  <c r="BF14" i="13"/>
  <c r="G45" i="15" s="1"/>
  <c r="BC14" i="13"/>
  <c r="I45" i="15" s="1"/>
  <c r="BB14" i="13"/>
  <c r="H45" i="15" s="1"/>
  <c r="BA14" i="13"/>
  <c r="AZ14" i="13"/>
  <c r="AV14" i="13"/>
  <c r="AU14" i="13"/>
  <c r="AT14" i="13"/>
  <c r="AS14" i="13"/>
  <c r="AR14" i="13"/>
  <c r="BJ13" i="13"/>
  <c r="BI13" i="13"/>
  <c r="BG13" i="13"/>
  <c r="BF13" i="13"/>
  <c r="G44" i="15" s="1"/>
  <c r="BC13" i="13"/>
  <c r="I44" i="15" s="1"/>
  <c r="BA13" i="13"/>
  <c r="AZ13" i="13"/>
  <c r="AV13" i="13"/>
  <c r="AU13" i="13"/>
  <c r="AT13" i="13"/>
  <c r="AS13" i="13"/>
  <c r="AR13" i="13"/>
  <c r="BJ12" i="13"/>
  <c r="BI12" i="13"/>
  <c r="BG12" i="13"/>
  <c r="BF12" i="13"/>
  <c r="G43" i="15" s="1"/>
  <c r="BC12" i="13"/>
  <c r="I43" i="15" s="1"/>
  <c r="BA12" i="13"/>
  <c r="AZ12" i="13"/>
  <c r="AV12" i="13"/>
  <c r="AU12" i="13"/>
  <c r="AT12" i="13"/>
  <c r="AS12" i="13"/>
  <c r="AR12" i="13"/>
  <c r="BJ11" i="13"/>
  <c r="BI11" i="13"/>
  <c r="BG11" i="13"/>
  <c r="BF11" i="13"/>
  <c r="G42" i="15" s="1"/>
  <c r="BC11" i="13"/>
  <c r="I42" i="15" s="1"/>
  <c r="BA11" i="13"/>
  <c r="AZ11" i="13"/>
  <c r="AV11" i="13"/>
  <c r="AU11" i="13"/>
  <c r="AT11" i="13"/>
  <c r="AS11" i="13"/>
  <c r="AR11" i="13"/>
  <c r="BJ10" i="13"/>
  <c r="BI10" i="13"/>
  <c r="BG10" i="13"/>
  <c r="BF10" i="13"/>
  <c r="G41" i="15" s="1"/>
  <c r="BC10" i="13"/>
  <c r="I41" i="15" s="1"/>
  <c r="BA10" i="13"/>
  <c r="AZ10" i="13"/>
  <c r="AV10" i="13"/>
  <c r="AU10" i="13"/>
  <c r="AT10" i="13"/>
  <c r="AS10" i="13"/>
  <c r="AR10" i="13"/>
  <c r="BJ9" i="13"/>
  <c r="BI9" i="13"/>
  <c r="BG9" i="13"/>
  <c r="BF9" i="13"/>
  <c r="G40" i="15" s="1"/>
  <c r="BC9" i="13"/>
  <c r="I40" i="15" s="1"/>
  <c r="BA9" i="13"/>
  <c r="AZ9" i="13"/>
  <c r="AV9" i="13"/>
  <c r="AU9" i="13"/>
  <c r="AT9" i="13"/>
  <c r="AS9" i="13"/>
  <c r="AR9" i="13"/>
  <c r="BJ8" i="13"/>
  <c r="BI8" i="13"/>
  <c r="BG8" i="13"/>
  <c r="BF8" i="13"/>
  <c r="G39" i="15" s="1"/>
  <c r="BC8" i="13"/>
  <c r="I39" i="15" s="1"/>
  <c r="BA8" i="13"/>
  <c r="AZ8" i="13"/>
  <c r="AV8" i="13"/>
  <c r="AU8" i="13"/>
  <c r="AT8" i="13"/>
  <c r="AS8" i="13"/>
  <c r="AR8" i="13"/>
  <c r="BJ7" i="13"/>
  <c r="BI7" i="13"/>
  <c r="BG7" i="13"/>
  <c r="BF7" i="13"/>
  <c r="G38" i="15" s="1"/>
  <c r="BA7" i="13"/>
  <c r="AZ7" i="13"/>
  <c r="AZ29" i="13" s="1"/>
  <c r="AV7" i="13"/>
  <c r="AU7" i="13"/>
  <c r="AT7" i="13"/>
  <c r="AS7" i="13"/>
  <c r="AR7" i="13"/>
  <c r="AT29" i="13" l="1"/>
  <c r="BG29" i="13"/>
  <c r="F60" i="15"/>
  <c r="F38" i="15"/>
  <c r="AR29" i="13"/>
  <c r="AV29" i="13"/>
  <c r="BC29" i="13"/>
  <c r="BJ29" i="13"/>
  <c r="I60" i="15"/>
  <c r="BB9" i="13"/>
  <c r="H40" i="15" s="1"/>
  <c r="H60" i="15" s="1"/>
  <c r="L8" i="15"/>
  <c r="AS29" i="13"/>
  <c r="AU29" i="13"/>
  <c r="AW29" i="13"/>
  <c r="BA29" i="13"/>
  <c r="BF29" i="13"/>
  <c r="G60" i="15" s="1"/>
  <c r="BI29" i="13"/>
  <c r="BJ183" i="12"/>
  <c r="AI183" i="12"/>
  <c r="AH183" i="12"/>
  <c r="N183" i="12"/>
  <c r="M183" i="12"/>
  <c r="BJ182" i="12"/>
  <c r="AI182" i="12"/>
  <c r="AH182" i="12"/>
  <c r="N182" i="12"/>
  <c r="M182" i="12"/>
  <c r="BJ181" i="12"/>
  <c r="AI181" i="12"/>
  <c r="AH181" i="12"/>
  <c r="N181" i="12"/>
  <c r="M181" i="12"/>
  <c r="BJ180" i="12"/>
  <c r="AI180" i="12"/>
  <c r="AH180" i="12"/>
  <c r="N180" i="12"/>
  <c r="M180" i="12"/>
  <c r="BJ179" i="12"/>
  <c r="AI179" i="12"/>
  <c r="AH179" i="12"/>
  <c r="N179" i="12"/>
  <c r="M179" i="12"/>
  <c r="AI178" i="12"/>
  <c r="AH178" i="12"/>
  <c r="N178" i="12"/>
  <c r="M178" i="12"/>
  <c r="BJ177" i="12"/>
  <c r="AI177" i="12"/>
  <c r="AH177" i="12"/>
  <c r="N177" i="12"/>
  <c r="M177" i="12"/>
  <c r="BJ176" i="12"/>
  <c r="AI176" i="12"/>
  <c r="AH176" i="12"/>
  <c r="N176" i="12"/>
  <c r="M176" i="12"/>
  <c r="BJ175" i="12"/>
  <c r="AW175" i="12"/>
  <c r="AW27" i="12" s="1"/>
  <c r="AI175" i="12"/>
  <c r="AH175" i="12"/>
  <c r="N175" i="12"/>
  <c r="M175" i="12"/>
  <c r="BJ174" i="12"/>
  <c r="AI174" i="12"/>
  <c r="AH174" i="12"/>
  <c r="N174" i="12"/>
  <c r="M174" i="12"/>
  <c r="BJ173" i="12"/>
  <c r="AI173" i="12"/>
  <c r="AH173" i="12"/>
  <c r="N173" i="12"/>
  <c r="M173" i="12"/>
  <c r="BJ172" i="12"/>
  <c r="AI172" i="12"/>
  <c r="AH172" i="12"/>
  <c r="N172" i="12"/>
  <c r="M172" i="12"/>
  <c r="BJ171" i="12"/>
  <c r="AI171" i="12"/>
  <c r="AH171" i="12"/>
  <c r="N171" i="12"/>
  <c r="M171" i="12"/>
  <c r="BJ170" i="12"/>
  <c r="AI170" i="12"/>
  <c r="AH170" i="12"/>
  <c r="N170" i="12"/>
  <c r="M170" i="12"/>
  <c r="BJ169" i="12"/>
  <c r="AI169" i="12"/>
  <c r="AH169" i="12"/>
  <c r="N169" i="12"/>
  <c r="M169" i="12"/>
  <c r="BJ168" i="12"/>
  <c r="AI168" i="12"/>
  <c r="AH168" i="12"/>
  <c r="N168" i="12"/>
  <c r="M168" i="12"/>
  <c r="BJ167" i="12"/>
  <c r="AI167" i="12"/>
  <c r="AH167" i="12"/>
  <c r="N167" i="12"/>
  <c r="M167" i="12"/>
  <c r="BJ166" i="12"/>
  <c r="AI166" i="12"/>
  <c r="AH166" i="12"/>
  <c r="N166" i="12"/>
  <c r="M166" i="12"/>
  <c r="BJ165" i="12"/>
  <c r="AI165" i="12"/>
  <c r="AH165" i="12"/>
  <c r="N165" i="12"/>
  <c r="M165" i="12"/>
  <c r="BJ164" i="12"/>
  <c r="AI164" i="12"/>
  <c r="AH164" i="12"/>
  <c r="N164" i="12"/>
  <c r="M164" i="12"/>
  <c r="BJ163" i="12"/>
  <c r="BJ26" i="12" s="1"/>
  <c r="G27" i="15" s="1"/>
  <c r="G87" i="15" s="1"/>
  <c r="AI163" i="12"/>
  <c r="AH163" i="12"/>
  <c r="N163" i="12"/>
  <c r="M163" i="12"/>
  <c r="BJ162" i="12"/>
  <c r="AI162" i="12"/>
  <c r="AH162" i="12"/>
  <c r="N162" i="12"/>
  <c r="M162" i="12"/>
  <c r="BJ161" i="12"/>
  <c r="AI161" i="12"/>
  <c r="AH161" i="12"/>
  <c r="N161" i="12"/>
  <c r="M161" i="12"/>
  <c r="BJ160" i="12"/>
  <c r="AI160" i="12"/>
  <c r="AH160" i="12"/>
  <c r="N160" i="12"/>
  <c r="M160" i="12"/>
  <c r="BJ159" i="12"/>
  <c r="AI159" i="12"/>
  <c r="AH159" i="12"/>
  <c r="N159" i="12"/>
  <c r="M159" i="12"/>
  <c r="BJ158" i="12"/>
  <c r="AI158" i="12"/>
  <c r="AH158" i="12"/>
  <c r="N158" i="12"/>
  <c r="M158" i="12"/>
  <c r="BJ157" i="12"/>
  <c r="AI157" i="12"/>
  <c r="AH157" i="12"/>
  <c r="N157" i="12"/>
  <c r="M157" i="12"/>
  <c r="BJ156" i="12"/>
  <c r="AI156" i="12"/>
  <c r="AH156" i="12"/>
  <c r="N156" i="12"/>
  <c r="M156" i="12"/>
  <c r="BJ155" i="12"/>
  <c r="AI155" i="12"/>
  <c r="AH155" i="12"/>
  <c r="BJ154" i="12"/>
  <c r="AI154" i="12"/>
  <c r="AH154" i="12"/>
  <c r="BJ153" i="12"/>
  <c r="AI153" i="12"/>
  <c r="AH153" i="12"/>
  <c r="BJ152" i="12"/>
  <c r="AW152" i="12"/>
  <c r="AI152" i="12"/>
  <c r="AH152" i="12"/>
  <c r="BJ151" i="12"/>
  <c r="AI151" i="12"/>
  <c r="AH151" i="12"/>
  <c r="AI150" i="12"/>
  <c r="AH150" i="12"/>
  <c r="BJ144" i="12"/>
  <c r="AW144" i="12"/>
  <c r="AW23" i="12" s="1"/>
  <c r="N144" i="12"/>
  <c r="M144" i="12"/>
  <c r="BJ143" i="12"/>
  <c r="N143" i="12"/>
  <c r="M143" i="12"/>
  <c r="BJ142" i="12"/>
  <c r="N142" i="12"/>
  <c r="M142" i="12"/>
  <c r="BJ141" i="12"/>
  <c r="N141" i="12"/>
  <c r="M141" i="12"/>
  <c r="BJ140" i="12"/>
  <c r="N140" i="12"/>
  <c r="M140" i="12"/>
  <c r="BJ139" i="12"/>
  <c r="N139" i="12"/>
  <c r="M139" i="12"/>
  <c r="BJ138" i="12"/>
  <c r="N138" i="12"/>
  <c r="M138" i="12"/>
  <c r="BJ137" i="12"/>
  <c r="N137" i="12"/>
  <c r="M137" i="12"/>
  <c r="BJ136" i="12"/>
  <c r="N136" i="12"/>
  <c r="M136" i="12"/>
  <c r="BJ135" i="12"/>
  <c r="N135" i="12"/>
  <c r="M135" i="12"/>
  <c r="BJ134" i="12"/>
  <c r="N134" i="12"/>
  <c r="M134" i="12"/>
  <c r="BJ133" i="12"/>
  <c r="N133" i="12"/>
  <c r="M133" i="12"/>
  <c r="BJ132" i="12"/>
  <c r="BJ21" i="12" s="1"/>
  <c r="G22" i="15" s="1"/>
  <c r="G82" i="15" s="1"/>
  <c r="N132" i="12"/>
  <c r="M132" i="12"/>
  <c r="BJ131" i="12"/>
  <c r="N131" i="12"/>
  <c r="M131" i="12"/>
  <c r="BJ130" i="12"/>
  <c r="N130" i="12"/>
  <c r="M130" i="12"/>
  <c r="BJ129" i="12"/>
  <c r="N129" i="12"/>
  <c r="M129" i="12"/>
  <c r="BJ128" i="12"/>
  <c r="N128" i="12"/>
  <c r="M128" i="12"/>
  <c r="BJ127" i="12"/>
  <c r="AW127" i="12"/>
  <c r="N127" i="12"/>
  <c r="M127" i="12"/>
  <c r="BJ126" i="12"/>
  <c r="AW126" i="12"/>
  <c r="N126" i="12"/>
  <c r="M126" i="12"/>
  <c r="BJ125" i="12"/>
  <c r="AW125" i="12"/>
  <c r="N125" i="12"/>
  <c r="M125" i="12"/>
  <c r="BJ124" i="12"/>
  <c r="AW124" i="12"/>
  <c r="N124" i="12"/>
  <c r="M124" i="12"/>
  <c r="BJ123" i="12"/>
  <c r="AW123" i="12"/>
  <c r="N123" i="12"/>
  <c r="M123" i="12"/>
  <c r="BJ122" i="12"/>
  <c r="AW122" i="12"/>
  <c r="N122" i="12"/>
  <c r="M122" i="12"/>
  <c r="BJ121" i="12"/>
  <c r="AW121" i="12"/>
  <c r="N121" i="12"/>
  <c r="M121" i="12"/>
  <c r="BJ120" i="12"/>
  <c r="BJ19" i="12" s="1"/>
  <c r="G20" i="15" s="1"/>
  <c r="G80" i="15" s="1"/>
  <c r="AW120" i="12"/>
  <c r="AW19" i="12" s="1"/>
  <c r="N120" i="12"/>
  <c r="M120" i="12"/>
  <c r="BJ119" i="12"/>
  <c r="AW119" i="12"/>
  <c r="N119" i="12"/>
  <c r="M119" i="12"/>
  <c r="BJ118" i="12"/>
  <c r="AW118" i="12"/>
  <c r="N118" i="12"/>
  <c r="M118" i="12"/>
  <c r="BJ117" i="12"/>
  <c r="BJ18" i="12" s="1"/>
  <c r="G19" i="15" s="1"/>
  <c r="G79" i="15" s="1"/>
  <c r="AW117" i="12"/>
  <c r="AW18" i="12" s="1"/>
  <c r="N117" i="12"/>
  <c r="M117" i="12"/>
  <c r="F19" i="15" s="1"/>
  <c r="F79" i="15" s="1"/>
  <c r="BJ116" i="12"/>
  <c r="AW116" i="12"/>
  <c r="N116" i="12"/>
  <c r="M116" i="12"/>
  <c r="BJ115" i="12"/>
  <c r="AW115" i="12"/>
  <c r="AH115" i="12"/>
  <c r="N115" i="12"/>
  <c r="M115" i="12"/>
  <c r="BI114" i="12"/>
  <c r="BJ114" i="12" s="1"/>
  <c r="AW114" i="12"/>
  <c r="AH114" i="12"/>
  <c r="N114" i="12"/>
  <c r="M114" i="12"/>
  <c r="BJ113" i="12"/>
  <c r="AW113" i="12"/>
  <c r="AH113" i="12"/>
  <c r="N113" i="12"/>
  <c r="M113" i="12"/>
  <c r="BJ112" i="12"/>
  <c r="AW112" i="12"/>
  <c r="AH112" i="12"/>
  <c r="N112" i="12"/>
  <c r="M112" i="12"/>
  <c r="BJ111" i="12"/>
  <c r="AW111" i="12"/>
  <c r="AH111" i="12"/>
  <c r="N111" i="12"/>
  <c r="M111" i="12"/>
  <c r="BJ110" i="12"/>
  <c r="BB110" i="12"/>
  <c r="AW110" i="12"/>
  <c r="AI110" i="12"/>
  <c r="AH110" i="12"/>
  <c r="N110" i="12"/>
  <c r="M110" i="12"/>
  <c r="BJ103" i="12"/>
  <c r="AW103" i="12"/>
  <c r="N103" i="12"/>
  <c r="M103" i="12"/>
  <c r="BJ102" i="12"/>
  <c r="AW102" i="12"/>
  <c r="N102" i="12"/>
  <c r="M102" i="12"/>
  <c r="BJ101" i="12"/>
  <c r="BJ16" i="12" s="1"/>
  <c r="G17" i="15" s="1"/>
  <c r="G77" i="15" s="1"/>
  <c r="AW101" i="12"/>
  <c r="AW16" i="12" s="1"/>
  <c r="N101" i="12"/>
  <c r="M101" i="12"/>
  <c r="F17" i="15" s="1"/>
  <c r="F77" i="15" s="1"/>
  <c r="BJ100" i="12"/>
  <c r="AW100" i="12"/>
  <c r="AI100" i="12"/>
  <c r="AH100" i="12"/>
  <c r="N100" i="12"/>
  <c r="M100" i="12"/>
  <c r="BJ99" i="12"/>
  <c r="AI99" i="12"/>
  <c r="AH99" i="12"/>
  <c r="N99" i="12"/>
  <c r="M99" i="12"/>
  <c r="BJ98" i="12"/>
  <c r="AW98" i="12"/>
  <c r="AW15" i="12" s="1"/>
  <c r="AI98" i="12"/>
  <c r="AH98" i="12"/>
  <c r="N98" i="12"/>
  <c r="M98" i="12"/>
  <c r="BJ97" i="12"/>
  <c r="AI97" i="12"/>
  <c r="AH97" i="12"/>
  <c r="N97" i="12"/>
  <c r="M97" i="12"/>
  <c r="BJ96" i="12"/>
  <c r="AI96" i="12"/>
  <c r="AH96" i="12"/>
  <c r="N96" i="12"/>
  <c r="M96" i="12"/>
  <c r="BJ95" i="12"/>
  <c r="AI95" i="12"/>
  <c r="AH95" i="12"/>
  <c r="N95" i="12"/>
  <c r="M95" i="12"/>
  <c r="BJ94" i="12"/>
  <c r="AI94" i="12"/>
  <c r="AH94" i="12"/>
  <c r="N94" i="12"/>
  <c r="M94" i="12"/>
  <c r="BJ93" i="12"/>
  <c r="AI93" i="12"/>
  <c r="AH93" i="12"/>
  <c r="N93" i="12"/>
  <c r="M93" i="12"/>
  <c r="BJ92" i="12"/>
  <c r="AI92" i="12"/>
  <c r="AH92" i="12"/>
  <c r="N92" i="12"/>
  <c r="M92" i="12"/>
  <c r="BJ91" i="12"/>
  <c r="AI91" i="12"/>
  <c r="AH91" i="12"/>
  <c r="BJ90" i="12"/>
  <c r="AI90" i="12"/>
  <c r="AH90" i="12"/>
  <c r="BJ89" i="12"/>
  <c r="AI89" i="12"/>
  <c r="AH89" i="12"/>
  <c r="BJ88" i="12"/>
  <c r="AI88" i="12"/>
  <c r="AH88" i="12"/>
  <c r="BJ87" i="12"/>
  <c r="AI87" i="12"/>
  <c r="AH87" i="12"/>
  <c r="AI86" i="12"/>
  <c r="AH86" i="12"/>
  <c r="N86" i="12"/>
  <c r="M86" i="12"/>
  <c r="BJ85" i="12"/>
  <c r="AI85" i="12"/>
  <c r="AH85" i="12"/>
  <c r="N85" i="12"/>
  <c r="M85" i="12"/>
  <c r="BJ84" i="12"/>
  <c r="AI84" i="12"/>
  <c r="AH84" i="12"/>
  <c r="N84" i="12"/>
  <c r="M84" i="12"/>
  <c r="BJ83" i="12"/>
  <c r="AI83" i="12"/>
  <c r="AH83" i="12"/>
  <c r="N83" i="12"/>
  <c r="M83" i="12"/>
  <c r="BJ82" i="12"/>
  <c r="AI82" i="12"/>
  <c r="AH82" i="12"/>
  <c r="N82" i="12"/>
  <c r="M82" i="12"/>
  <c r="BJ81" i="12"/>
  <c r="AI81" i="12"/>
  <c r="AH81" i="12"/>
  <c r="N81" i="12"/>
  <c r="M81" i="12"/>
  <c r="BJ80" i="12"/>
  <c r="AI80" i="12"/>
  <c r="AH80" i="12"/>
  <c r="N80" i="12"/>
  <c r="M80" i="12"/>
  <c r="BJ79" i="12"/>
  <c r="AI79" i="12"/>
  <c r="AH79" i="12"/>
  <c r="N79" i="12"/>
  <c r="M79" i="12"/>
  <c r="BJ78" i="12"/>
  <c r="AI78" i="12"/>
  <c r="AH78" i="12"/>
  <c r="N78" i="12"/>
  <c r="M78" i="12"/>
  <c r="BJ77" i="12"/>
  <c r="AI77" i="12"/>
  <c r="AH77" i="12"/>
  <c r="N77" i="12"/>
  <c r="M77" i="12"/>
  <c r="BJ76" i="12"/>
  <c r="AI76" i="12"/>
  <c r="AH76" i="12"/>
  <c r="N76" i="12"/>
  <c r="M76" i="12"/>
  <c r="BJ75" i="12"/>
  <c r="AI75" i="12"/>
  <c r="AH75" i="12"/>
  <c r="N75" i="12"/>
  <c r="M75" i="12"/>
  <c r="BJ74" i="12"/>
  <c r="AI74" i="12"/>
  <c r="AH74" i="12"/>
  <c r="N74" i="12"/>
  <c r="M74" i="12"/>
  <c r="BJ73" i="12"/>
  <c r="BB73" i="12"/>
  <c r="BB12" i="12" s="1"/>
  <c r="H13" i="15" s="1"/>
  <c r="H73" i="15" s="1"/>
  <c r="AI73" i="12"/>
  <c r="AH73" i="12"/>
  <c r="N73" i="12"/>
  <c r="M73" i="12"/>
  <c r="BJ66" i="12"/>
  <c r="AW66" i="12"/>
  <c r="AW11" i="12" s="1"/>
  <c r="AI66" i="12"/>
  <c r="AH66" i="12"/>
  <c r="N66" i="12"/>
  <c r="M66" i="12"/>
  <c r="AI65" i="12"/>
  <c r="AH65" i="12"/>
  <c r="N65" i="12"/>
  <c r="M65" i="12"/>
  <c r="BJ64" i="12"/>
  <c r="AI64" i="12"/>
  <c r="AH64" i="12"/>
  <c r="N64" i="12"/>
  <c r="M64" i="12"/>
  <c r="BJ63" i="12"/>
  <c r="AI63" i="12"/>
  <c r="AH63" i="12"/>
  <c r="N63" i="12"/>
  <c r="M63" i="12"/>
  <c r="BJ62" i="12"/>
  <c r="AI62" i="12"/>
  <c r="AH62" i="12"/>
  <c r="N62" i="12"/>
  <c r="M62" i="12"/>
  <c r="AI61" i="12"/>
  <c r="AH61" i="12"/>
  <c r="N61" i="12"/>
  <c r="M61" i="12"/>
  <c r="BJ60" i="12"/>
  <c r="AI60" i="12"/>
  <c r="AH60" i="12"/>
  <c r="N60" i="12"/>
  <c r="M60" i="12"/>
  <c r="BJ59" i="12"/>
  <c r="AI59" i="12"/>
  <c r="AH59" i="12"/>
  <c r="N59" i="12"/>
  <c r="M59" i="12"/>
  <c r="BJ58" i="12"/>
  <c r="AI58" i="12"/>
  <c r="AH58" i="12"/>
  <c r="N58" i="12"/>
  <c r="M58" i="12"/>
  <c r="BJ57" i="12"/>
  <c r="AI57" i="12"/>
  <c r="AH57" i="12"/>
  <c r="N57" i="12"/>
  <c r="M57" i="12"/>
  <c r="BJ56" i="12"/>
  <c r="AI56" i="12"/>
  <c r="AH56" i="12"/>
  <c r="N56" i="12"/>
  <c r="M56" i="12"/>
  <c r="BJ55" i="12"/>
  <c r="AI55" i="12"/>
  <c r="AH55" i="12"/>
  <c r="N55" i="12"/>
  <c r="M55" i="12"/>
  <c r="BJ54" i="12"/>
  <c r="AI54" i="12"/>
  <c r="AH54" i="12"/>
  <c r="N54" i="12"/>
  <c r="M54" i="12"/>
  <c r="BJ53" i="12"/>
  <c r="AI53" i="12"/>
  <c r="AH53" i="12"/>
  <c r="N53" i="12"/>
  <c r="M53" i="12"/>
  <c r="BJ52" i="12"/>
  <c r="AI52" i="12"/>
  <c r="AH52" i="12"/>
  <c r="N52" i="12"/>
  <c r="M52" i="12"/>
  <c r="BJ51" i="12"/>
  <c r="AI51" i="12"/>
  <c r="AH51" i="12"/>
  <c r="N51" i="12"/>
  <c r="M51" i="12"/>
  <c r="BJ50" i="12"/>
  <c r="AI50" i="12"/>
  <c r="AH50" i="12"/>
  <c r="N50" i="12"/>
  <c r="M50" i="12"/>
  <c r="BJ49" i="12"/>
  <c r="AI49" i="12"/>
  <c r="AH49" i="12"/>
  <c r="N49" i="12"/>
  <c r="M49" i="12"/>
  <c r="BJ48" i="12"/>
  <c r="AI48" i="12"/>
  <c r="AH48" i="12"/>
  <c r="N48" i="12"/>
  <c r="M48" i="12"/>
  <c r="BJ47" i="12"/>
  <c r="AI47" i="12"/>
  <c r="AH47" i="12"/>
  <c r="N47" i="12"/>
  <c r="M47" i="12"/>
  <c r="BJ46" i="12"/>
  <c r="AI46" i="12"/>
  <c r="AH46" i="12"/>
  <c r="N46" i="12"/>
  <c r="M46" i="12"/>
  <c r="BJ45" i="12"/>
  <c r="AI45" i="12"/>
  <c r="AH45" i="12"/>
  <c r="N45" i="12"/>
  <c r="M45" i="12"/>
  <c r="BJ44" i="12"/>
  <c r="AI44" i="12"/>
  <c r="AH44" i="12"/>
  <c r="N44" i="12"/>
  <c r="M44" i="12"/>
  <c r="BJ43" i="12"/>
  <c r="BJ8" i="12" s="1"/>
  <c r="G9" i="15" s="1"/>
  <c r="G69" i="15" s="1"/>
  <c r="AI43" i="12"/>
  <c r="AH43" i="12"/>
  <c r="N43" i="12"/>
  <c r="M43" i="12"/>
  <c r="BJ42" i="12"/>
  <c r="AI42" i="12"/>
  <c r="AH42" i="12"/>
  <c r="N42" i="12"/>
  <c r="M42" i="12"/>
  <c r="BJ41" i="12"/>
  <c r="AI41" i="12"/>
  <c r="AH41" i="12"/>
  <c r="N41" i="12"/>
  <c r="M41" i="12"/>
  <c r="BJ40" i="12"/>
  <c r="AI40" i="12"/>
  <c r="AH40" i="12"/>
  <c r="N40" i="12"/>
  <c r="M40" i="12"/>
  <c r="BJ39" i="12"/>
  <c r="AI39" i="12"/>
  <c r="AH39" i="12"/>
  <c r="N39" i="12"/>
  <c r="M39" i="12"/>
  <c r="BJ38" i="12"/>
  <c r="AI38" i="12"/>
  <c r="AH38" i="12"/>
  <c r="N38" i="12"/>
  <c r="M38" i="12"/>
  <c r="BJ37" i="12"/>
  <c r="AI37" i="12"/>
  <c r="AH37" i="12"/>
  <c r="N37" i="12"/>
  <c r="M37" i="12"/>
  <c r="BB36" i="12"/>
  <c r="BB7" i="12" s="1"/>
  <c r="H8" i="15" s="1"/>
  <c r="AI36" i="12"/>
  <c r="N36" i="12"/>
  <c r="M36" i="12"/>
  <c r="BM28" i="12"/>
  <c r="BL28" i="12"/>
  <c r="BI28" i="12"/>
  <c r="BH28" i="12"/>
  <c r="BG28" i="12"/>
  <c r="BF28" i="12"/>
  <c r="BC28" i="12"/>
  <c r="I29" i="15" s="1"/>
  <c r="I89" i="15" s="1"/>
  <c r="BB28" i="12"/>
  <c r="H29" i="15" s="1"/>
  <c r="H89" i="15" s="1"/>
  <c r="BA28" i="12"/>
  <c r="AZ28" i="12"/>
  <c r="AW28" i="12"/>
  <c r="AV28" i="12"/>
  <c r="AU28" i="12"/>
  <c r="AT28" i="12"/>
  <c r="AS28" i="12"/>
  <c r="AR28" i="12"/>
  <c r="BM27" i="12"/>
  <c r="BL27" i="12"/>
  <c r="BI27" i="12"/>
  <c r="BH27" i="12"/>
  <c r="BG27" i="12"/>
  <c r="BF27" i="12"/>
  <c r="BC27" i="12"/>
  <c r="I28" i="15" s="1"/>
  <c r="I88" i="15" s="1"/>
  <c r="BB27" i="12"/>
  <c r="H28" i="15" s="1"/>
  <c r="H88" i="15" s="1"/>
  <c r="BA27" i="12"/>
  <c r="AZ27" i="12"/>
  <c r="AV27" i="12"/>
  <c r="AU27" i="12"/>
  <c r="AT27" i="12"/>
  <c r="AS27" i="12"/>
  <c r="AR27" i="12"/>
  <c r="BM26" i="12"/>
  <c r="BL26" i="12"/>
  <c r="BI26" i="12"/>
  <c r="BH26" i="12"/>
  <c r="BG26" i="12"/>
  <c r="BF26" i="12"/>
  <c r="BC26" i="12"/>
  <c r="I27" i="15" s="1"/>
  <c r="I87" i="15" s="1"/>
  <c r="BB26" i="12"/>
  <c r="H27" i="15" s="1"/>
  <c r="H87" i="15" s="1"/>
  <c r="BA26" i="12"/>
  <c r="AZ26" i="12"/>
  <c r="AW26" i="12"/>
  <c r="AV26" i="12"/>
  <c r="AU26" i="12"/>
  <c r="AT26" i="12"/>
  <c r="AS26" i="12"/>
  <c r="AR26" i="12"/>
  <c r="BM25" i="12"/>
  <c r="BL25" i="12"/>
  <c r="BI25" i="12"/>
  <c r="BH25" i="12"/>
  <c r="BG25" i="12"/>
  <c r="BF25" i="12"/>
  <c r="BC25" i="12"/>
  <c r="I26" i="15" s="1"/>
  <c r="I86" i="15" s="1"/>
  <c r="BB25" i="12"/>
  <c r="H26" i="15" s="1"/>
  <c r="H86" i="15" s="1"/>
  <c r="BA25" i="12"/>
  <c r="AZ25" i="12"/>
  <c r="AW25" i="12"/>
  <c r="AV25" i="12"/>
  <c r="AU25" i="12"/>
  <c r="AT25" i="12"/>
  <c r="AS25" i="12"/>
  <c r="AR25" i="12"/>
  <c r="BM24" i="12"/>
  <c r="BL24" i="12"/>
  <c r="BI24" i="12"/>
  <c r="BH24" i="12"/>
  <c r="BG24" i="12"/>
  <c r="BF24" i="12"/>
  <c r="BC24" i="12"/>
  <c r="I25" i="15" s="1"/>
  <c r="I85" i="15" s="1"/>
  <c r="BB24" i="12"/>
  <c r="H25" i="15" s="1"/>
  <c r="H85" i="15" s="1"/>
  <c r="BA24" i="12"/>
  <c r="AZ24" i="12"/>
  <c r="AW24" i="12"/>
  <c r="AV24" i="12"/>
  <c r="AU24" i="12"/>
  <c r="AT24" i="12"/>
  <c r="AS24" i="12"/>
  <c r="AR24" i="12"/>
  <c r="F25" i="15"/>
  <c r="F85" i="15" s="1"/>
  <c r="BM23" i="12"/>
  <c r="BL23" i="12"/>
  <c r="BI23" i="12"/>
  <c r="BH23" i="12"/>
  <c r="BG23" i="12"/>
  <c r="BF23" i="12"/>
  <c r="BC23" i="12"/>
  <c r="I24" i="15" s="1"/>
  <c r="I84" i="15" s="1"/>
  <c r="BB23" i="12"/>
  <c r="H24" i="15" s="1"/>
  <c r="H84" i="15" s="1"/>
  <c r="BA23" i="12"/>
  <c r="AZ23" i="12"/>
  <c r="AV23" i="12"/>
  <c r="AU23" i="12"/>
  <c r="AT23" i="12"/>
  <c r="AS23" i="12"/>
  <c r="AR23" i="12"/>
  <c r="BM22" i="12"/>
  <c r="BL22" i="12"/>
  <c r="BI22" i="12"/>
  <c r="BH22" i="12"/>
  <c r="BG22" i="12"/>
  <c r="BF22" i="12"/>
  <c r="BC22" i="12"/>
  <c r="I23" i="15" s="1"/>
  <c r="I83" i="15" s="1"/>
  <c r="BB22" i="12"/>
  <c r="H23" i="15" s="1"/>
  <c r="H83" i="15" s="1"/>
  <c r="BA22" i="12"/>
  <c r="AZ22" i="12"/>
  <c r="AW22" i="12"/>
  <c r="AV22" i="12"/>
  <c r="AU22" i="12"/>
  <c r="AT22" i="12"/>
  <c r="AS22" i="12"/>
  <c r="AR22" i="12"/>
  <c r="BM21" i="12"/>
  <c r="BL21" i="12"/>
  <c r="BI21" i="12"/>
  <c r="BH21" i="12"/>
  <c r="BG21" i="12"/>
  <c r="BF21" i="12"/>
  <c r="BC21" i="12"/>
  <c r="I22" i="15" s="1"/>
  <c r="I82" i="15" s="1"/>
  <c r="BB21" i="12"/>
  <c r="H22" i="15" s="1"/>
  <c r="H82" i="15" s="1"/>
  <c r="BA21" i="12"/>
  <c r="AZ21" i="12"/>
  <c r="AW21" i="12"/>
  <c r="AV21" i="12"/>
  <c r="AU21" i="12"/>
  <c r="AT21" i="12"/>
  <c r="AS21" i="12"/>
  <c r="AR21" i="12"/>
  <c r="BM20" i="12"/>
  <c r="BL20" i="12"/>
  <c r="BI20" i="12"/>
  <c r="BH20" i="12"/>
  <c r="BG20" i="12"/>
  <c r="BF20" i="12"/>
  <c r="BC20" i="12"/>
  <c r="I21" i="15" s="1"/>
  <c r="I81" i="15" s="1"/>
  <c r="BB20" i="12"/>
  <c r="H21" i="15" s="1"/>
  <c r="H81" i="15" s="1"/>
  <c r="BA20" i="12"/>
  <c r="AZ20" i="12"/>
  <c r="AW20" i="12"/>
  <c r="AV20" i="12"/>
  <c r="AU20" i="12"/>
  <c r="AT20" i="12"/>
  <c r="AS20" i="12"/>
  <c r="AR20" i="12"/>
  <c r="BM19" i="12"/>
  <c r="BL19" i="12"/>
  <c r="BI19" i="12"/>
  <c r="BH19" i="12"/>
  <c r="BG19" i="12"/>
  <c r="BF19" i="12"/>
  <c r="BC19" i="12"/>
  <c r="I20" i="15" s="1"/>
  <c r="I80" i="15" s="1"/>
  <c r="BB19" i="12"/>
  <c r="H20" i="15" s="1"/>
  <c r="H80" i="15" s="1"/>
  <c r="BA19" i="12"/>
  <c r="AZ19" i="12"/>
  <c r="AV19" i="12"/>
  <c r="AU19" i="12"/>
  <c r="AT19" i="12"/>
  <c r="AS19" i="12"/>
  <c r="AR19" i="12"/>
  <c r="BM18" i="12"/>
  <c r="BL18" i="12"/>
  <c r="BI18" i="12"/>
  <c r="BH18" i="12"/>
  <c r="BG18" i="12"/>
  <c r="BF18" i="12"/>
  <c r="BC18" i="12"/>
  <c r="I19" i="15" s="1"/>
  <c r="I79" i="15" s="1"/>
  <c r="BB18" i="12"/>
  <c r="H19" i="15" s="1"/>
  <c r="H79" i="15" s="1"/>
  <c r="BA18" i="12"/>
  <c r="AZ18" i="12"/>
  <c r="AV18" i="12"/>
  <c r="AU18" i="12"/>
  <c r="AT18" i="12"/>
  <c r="AS18" i="12"/>
  <c r="AR18" i="12"/>
  <c r="BM17" i="12"/>
  <c r="BL17" i="12"/>
  <c r="BH17" i="12"/>
  <c r="BG17" i="12"/>
  <c r="BF17" i="12"/>
  <c r="BC17" i="12"/>
  <c r="I18" i="15" s="1"/>
  <c r="I78" i="15" s="1"/>
  <c r="BB17" i="12"/>
  <c r="H18" i="15" s="1"/>
  <c r="H78" i="15" s="1"/>
  <c r="BA17" i="12"/>
  <c r="AZ17" i="12"/>
  <c r="AV17" i="12"/>
  <c r="AU17" i="12"/>
  <c r="AT17" i="12"/>
  <c r="AS17" i="12"/>
  <c r="AR17" i="12"/>
  <c r="BM16" i="12"/>
  <c r="BL16" i="12"/>
  <c r="BI16" i="12"/>
  <c r="BH16" i="12"/>
  <c r="BG16" i="12"/>
  <c r="BF16" i="12"/>
  <c r="BC16" i="12"/>
  <c r="I17" i="15" s="1"/>
  <c r="I77" i="15" s="1"/>
  <c r="BB16" i="12"/>
  <c r="H17" i="15" s="1"/>
  <c r="H77" i="15" s="1"/>
  <c r="BA16" i="12"/>
  <c r="AZ16" i="12"/>
  <c r="AV16" i="12"/>
  <c r="AU16" i="12"/>
  <c r="AT16" i="12"/>
  <c r="AS16" i="12"/>
  <c r="AR16" i="12"/>
  <c r="BM15" i="12"/>
  <c r="BL15" i="12"/>
  <c r="BI15" i="12"/>
  <c r="BH15" i="12"/>
  <c r="BG15" i="12"/>
  <c r="BF15" i="12"/>
  <c r="BC15" i="12"/>
  <c r="I16" i="15" s="1"/>
  <c r="I76" i="15" s="1"/>
  <c r="BB15" i="12"/>
  <c r="H16" i="15" s="1"/>
  <c r="H76" i="15" s="1"/>
  <c r="BA15" i="12"/>
  <c r="AZ15" i="12"/>
  <c r="AV15" i="12"/>
  <c r="AU15" i="12"/>
  <c r="AT15" i="12"/>
  <c r="AS15" i="12"/>
  <c r="AR15" i="12"/>
  <c r="BM14" i="12"/>
  <c r="BL14" i="12"/>
  <c r="BI14" i="12"/>
  <c r="BH14" i="12"/>
  <c r="BG14" i="12"/>
  <c r="BF14" i="12"/>
  <c r="BC14" i="12"/>
  <c r="I15" i="15" s="1"/>
  <c r="I75" i="15" s="1"/>
  <c r="BB14" i="12"/>
  <c r="H15" i="15" s="1"/>
  <c r="H75" i="15" s="1"/>
  <c r="BA14" i="12"/>
  <c r="AZ14" i="12"/>
  <c r="AW14" i="12"/>
  <c r="AV14" i="12"/>
  <c r="AU14" i="12"/>
  <c r="AT14" i="12"/>
  <c r="AS14" i="12"/>
  <c r="AR14" i="12"/>
  <c r="F15" i="15"/>
  <c r="F75" i="15" s="1"/>
  <c r="BM13" i="12"/>
  <c r="BL13" i="12"/>
  <c r="BI13" i="12"/>
  <c r="BH13" i="12"/>
  <c r="BG13" i="12"/>
  <c r="BF13" i="12"/>
  <c r="BC13" i="12"/>
  <c r="I14" i="15" s="1"/>
  <c r="I74" i="15" s="1"/>
  <c r="BB13" i="12"/>
  <c r="H14" i="15" s="1"/>
  <c r="H74" i="15" s="1"/>
  <c r="BA13" i="12"/>
  <c r="AZ13" i="12"/>
  <c r="AW13" i="12"/>
  <c r="AV13" i="12"/>
  <c r="AU13" i="12"/>
  <c r="AT13" i="12"/>
  <c r="AS13" i="12"/>
  <c r="AR13" i="12"/>
  <c r="BM12" i="12"/>
  <c r="BL12" i="12"/>
  <c r="BI12" i="12"/>
  <c r="BH12" i="12"/>
  <c r="BG12" i="12"/>
  <c r="BF12" i="12"/>
  <c r="BC12" i="12"/>
  <c r="I13" i="15" s="1"/>
  <c r="I73" i="15" s="1"/>
  <c r="BA12" i="12"/>
  <c r="AZ12" i="12"/>
  <c r="AW12" i="12"/>
  <c r="AV12" i="12"/>
  <c r="AU12" i="12"/>
  <c r="AT12" i="12"/>
  <c r="AS12" i="12"/>
  <c r="AR12" i="12"/>
  <c r="BM11" i="12"/>
  <c r="BL11" i="12"/>
  <c r="BI11" i="12"/>
  <c r="BH11" i="12"/>
  <c r="BG11" i="12"/>
  <c r="BF11" i="12"/>
  <c r="BC11" i="12"/>
  <c r="I12" i="15" s="1"/>
  <c r="I72" i="15" s="1"/>
  <c r="BB11" i="12"/>
  <c r="H12" i="15" s="1"/>
  <c r="H72" i="15" s="1"/>
  <c r="BA11" i="12"/>
  <c r="AZ11" i="12"/>
  <c r="AV11" i="12"/>
  <c r="AU11" i="12"/>
  <c r="AT11" i="12"/>
  <c r="AS11" i="12"/>
  <c r="AR11" i="12"/>
  <c r="BM10" i="12"/>
  <c r="BL10" i="12"/>
  <c r="BI10" i="12"/>
  <c r="BH10" i="12"/>
  <c r="BG10" i="12"/>
  <c r="BF10" i="12"/>
  <c r="BC10" i="12"/>
  <c r="I11" i="15" s="1"/>
  <c r="I71" i="15" s="1"/>
  <c r="BB10" i="12"/>
  <c r="H11" i="15" s="1"/>
  <c r="H71" i="15" s="1"/>
  <c r="BA10" i="12"/>
  <c r="AZ10" i="12"/>
  <c r="AW10" i="12"/>
  <c r="AV10" i="12"/>
  <c r="AU10" i="12"/>
  <c r="AT10" i="12"/>
  <c r="AS10" i="12"/>
  <c r="AR10" i="12"/>
  <c r="BM9" i="12"/>
  <c r="BL9" i="12"/>
  <c r="BI9" i="12"/>
  <c r="BH9" i="12"/>
  <c r="BG9" i="12"/>
  <c r="BF9" i="12"/>
  <c r="BC9" i="12"/>
  <c r="I10" i="15" s="1"/>
  <c r="I70" i="15" s="1"/>
  <c r="BB9" i="12"/>
  <c r="H10" i="15" s="1"/>
  <c r="H70" i="15" s="1"/>
  <c r="BA9" i="12"/>
  <c r="AZ9" i="12"/>
  <c r="AW9" i="12"/>
  <c r="AV9" i="12"/>
  <c r="AU9" i="12"/>
  <c r="AT9" i="12"/>
  <c r="AS9" i="12"/>
  <c r="AR9" i="12"/>
  <c r="BM8" i="12"/>
  <c r="BL8" i="12"/>
  <c r="BI8" i="12"/>
  <c r="BH8" i="12"/>
  <c r="BG8" i="12"/>
  <c r="BC8" i="12"/>
  <c r="I9" i="15" s="1"/>
  <c r="I69" i="15" s="1"/>
  <c r="BB8" i="12"/>
  <c r="H9" i="15" s="1"/>
  <c r="H69" i="15" s="1"/>
  <c r="BA8" i="12"/>
  <c r="AZ8" i="12"/>
  <c r="AW8" i="12"/>
  <c r="AV8" i="12"/>
  <c r="AU8" i="12"/>
  <c r="AT8" i="12"/>
  <c r="AS8" i="12"/>
  <c r="AR8" i="12"/>
  <c r="BM7" i="12"/>
  <c r="BL7" i="12"/>
  <c r="BI7" i="12"/>
  <c r="BC7" i="12"/>
  <c r="I8" i="15" s="1"/>
  <c r="BA7" i="12"/>
  <c r="AZ7" i="12"/>
  <c r="AW7" i="12"/>
  <c r="AV7" i="12"/>
  <c r="AU7" i="12"/>
  <c r="AT7" i="12"/>
  <c r="AS7" i="12"/>
  <c r="AR7" i="12"/>
  <c r="C7" i="11"/>
  <c r="G7" i="11"/>
  <c r="C38" i="15" s="1"/>
  <c r="C68" i="15" s="1"/>
  <c r="C8" i="11"/>
  <c r="D8" i="11"/>
  <c r="E8" i="11"/>
  <c r="D39" i="15" s="1"/>
  <c r="D69" i="15" s="1"/>
  <c r="G8" i="11"/>
  <c r="C39" i="15" s="1"/>
  <c r="C69" i="15" s="1"/>
  <c r="H8" i="11"/>
  <c r="F8" i="11"/>
  <c r="E39" i="15" s="1"/>
  <c r="E69" i="15" s="1"/>
  <c r="C9" i="11"/>
  <c r="D9" i="11"/>
  <c r="E9" i="11"/>
  <c r="D40" i="15" s="1"/>
  <c r="D70" i="15" s="1"/>
  <c r="G9" i="11"/>
  <c r="C40" i="15" s="1"/>
  <c r="C70" i="15" s="1"/>
  <c r="H9" i="11"/>
  <c r="F9" i="11"/>
  <c r="E40" i="15" s="1"/>
  <c r="E70" i="15" s="1"/>
  <c r="C10" i="11"/>
  <c r="D10" i="11"/>
  <c r="E10" i="11"/>
  <c r="D41" i="15" s="1"/>
  <c r="D71" i="15" s="1"/>
  <c r="G10" i="11"/>
  <c r="C41" i="15" s="1"/>
  <c r="C71" i="15" s="1"/>
  <c r="H10" i="11"/>
  <c r="F10" i="11"/>
  <c r="E41" i="15" s="1"/>
  <c r="E71" i="15" s="1"/>
  <c r="C11" i="11"/>
  <c r="D11" i="11"/>
  <c r="E11" i="11"/>
  <c r="D42" i="15" s="1"/>
  <c r="D72" i="15" s="1"/>
  <c r="G11" i="11"/>
  <c r="C42" i="15" s="1"/>
  <c r="C72" i="15" s="1"/>
  <c r="H11" i="11"/>
  <c r="F11" i="11"/>
  <c r="E42" i="15" s="1"/>
  <c r="E72" i="15" s="1"/>
  <c r="C12" i="11"/>
  <c r="D12" i="11"/>
  <c r="E12" i="11"/>
  <c r="D43" i="15" s="1"/>
  <c r="D73" i="15" s="1"/>
  <c r="G12" i="11"/>
  <c r="C43" i="15" s="1"/>
  <c r="C73" i="15" s="1"/>
  <c r="H12" i="11"/>
  <c r="F12" i="11"/>
  <c r="E43" i="15" s="1"/>
  <c r="C13" i="11"/>
  <c r="D13" i="11"/>
  <c r="E13" i="11"/>
  <c r="D44" i="15" s="1"/>
  <c r="D74" i="15" s="1"/>
  <c r="G13" i="11"/>
  <c r="C44" i="15" s="1"/>
  <c r="C74" i="15" s="1"/>
  <c r="H13" i="11"/>
  <c r="F13" i="11"/>
  <c r="E44" i="15" s="1"/>
  <c r="C14" i="11"/>
  <c r="D14" i="11"/>
  <c r="E14" i="11"/>
  <c r="D45" i="15" s="1"/>
  <c r="D75" i="15" s="1"/>
  <c r="G14" i="11"/>
  <c r="C45" i="15" s="1"/>
  <c r="C75" i="15" s="1"/>
  <c r="H14" i="11"/>
  <c r="F14" i="11"/>
  <c r="E45" i="15" s="1"/>
  <c r="C15" i="11"/>
  <c r="D15" i="11"/>
  <c r="E15" i="11"/>
  <c r="D46" i="15" s="1"/>
  <c r="D76" i="15" s="1"/>
  <c r="G15" i="11"/>
  <c r="C46" i="15" s="1"/>
  <c r="C76" i="15" s="1"/>
  <c r="H15" i="11"/>
  <c r="F15" i="11"/>
  <c r="E46" i="15" s="1"/>
  <c r="E76" i="15" s="1"/>
  <c r="C16" i="11"/>
  <c r="D16" i="11"/>
  <c r="E16" i="11"/>
  <c r="D47" i="15" s="1"/>
  <c r="D77" i="15" s="1"/>
  <c r="G16" i="11"/>
  <c r="C47" i="15" s="1"/>
  <c r="C77" i="15" s="1"/>
  <c r="H16" i="11"/>
  <c r="F16" i="11"/>
  <c r="E47" i="15" s="1"/>
  <c r="E77" i="15" s="1"/>
  <c r="C17" i="11"/>
  <c r="D17" i="11"/>
  <c r="E17" i="11"/>
  <c r="D48" i="15" s="1"/>
  <c r="D78" i="15" s="1"/>
  <c r="G17" i="11"/>
  <c r="C48" i="15" s="1"/>
  <c r="C78" i="15" s="1"/>
  <c r="H17" i="11"/>
  <c r="F17" i="11"/>
  <c r="E48" i="15" s="1"/>
  <c r="E78" i="15" s="1"/>
  <c r="C18" i="11"/>
  <c r="D18" i="11"/>
  <c r="E18" i="11"/>
  <c r="D49" i="15" s="1"/>
  <c r="D79" i="15" s="1"/>
  <c r="G18" i="11"/>
  <c r="C49" i="15" s="1"/>
  <c r="C79" i="15" s="1"/>
  <c r="H18" i="11"/>
  <c r="F18" i="11"/>
  <c r="E49" i="15" s="1"/>
  <c r="E79" i="15" s="1"/>
  <c r="C19" i="11"/>
  <c r="D19" i="11"/>
  <c r="E19" i="11"/>
  <c r="D50" i="15" s="1"/>
  <c r="D80" i="15" s="1"/>
  <c r="G19" i="11"/>
  <c r="C50" i="15" s="1"/>
  <c r="C80" i="15" s="1"/>
  <c r="H19" i="11"/>
  <c r="F19" i="11"/>
  <c r="E50" i="15" s="1"/>
  <c r="E80" i="15" s="1"/>
  <c r="C20" i="11"/>
  <c r="D20" i="11"/>
  <c r="E20" i="11"/>
  <c r="D51" i="15" s="1"/>
  <c r="D81" i="15" s="1"/>
  <c r="G20" i="11"/>
  <c r="C51" i="15" s="1"/>
  <c r="C81" i="15" s="1"/>
  <c r="H20" i="11"/>
  <c r="F20" i="11"/>
  <c r="E51" i="15" s="1"/>
  <c r="E81" i="15" s="1"/>
  <c r="C21" i="11"/>
  <c r="D21" i="11"/>
  <c r="E21" i="11"/>
  <c r="D52" i="15" s="1"/>
  <c r="D82" i="15" s="1"/>
  <c r="G21" i="11"/>
  <c r="C52" i="15" s="1"/>
  <c r="C82" i="15" s="1"/>
  <c r="H21" i="11"/>
  <c r="F21" i="11"/>
  <c r="E52" i="15" s="1"/>
  <c r="E82" i="15" s="1"/>
  <c r="C22" i="11"/>
  <c r="D22" i="11"/>
  <c r="E22" i="11"/>
  <c r="D53" i="15" s="1"/>
  <c r="D83" i="15" s="1"/>
  <c r="G22" i="11"/>
  <c r="C53" i="15" s="1"/>
  <c r="C83" i="15" s="1"/>
  <c r="H22" i="11"/>
  <c r="F22" i="11"/>
  <c r="E53" i="15" s="1"/>
  <c r="E83" i="15" s="1"/>
  <c r="C23" i="11"/>
  <c r="D23" i="11"/>
  <c r="E23" i="11"/>
  <c r="D54" i="15" s="1"/>
  <c r="D84" i="15" s="1"/>
  <c r="G23" i="11"/>
  <c r="C54" i="15" s="1"/>
  <c r="C84" i="15" s="1"/>
  <c r="H23" i="11"/>
  <c r="F23" i="11"/>
  <c r="E54" i="15" s="1"/>
  <c r="E84" i="15" s="1"/>
  <c r="C24" i="11"/>
  <c r="D24" i="11"/>
  <c r="E24" i="11"/>
  <c r="D55" i="15" s="1"/>
  <c r="D85" i="15" s="1"/>
  <c r="G24" i="11"/>
  <c r="C55" i="15" s="1"/>
  <c r="C85" i="15" s="1"/>
  <c r="H24" i="11"/>
  <c r="F24" i="11"/>
  <c r="E55" i="15" s="1"/>
  <c r="E85" i="15" s="1"/>
  <c r="C25" i="11"/>
  <c r="D25" i="11"/>
  <c r="E25" i="11"/>
  <c r="D56" i="15" s="1"/>
  <c r="D86" i="15" s="1"/>
  <c r="G25" i="11"/>
  <c r="C56" i="15" s="1"/>
  <c r="C86" i="15" s="1"/>
  <c r="H25" i="11"/>
  <c r="F25" i="11"/>
  <c r="E56" i="15" s="1"/>
  <c r="E86" i="15" s="1"/>
  <c r="C26" i="11"/>
  <c r="D26" i="11"/>
  <c r="E26" i="11"/>
  <c r="D57" i="15" s="1"/>
  <c r="D87" i="15" s="1"/>
  <c r="G26" i="11"/>
  <c r="C57" i="15" s="1"/>
  <c r="C87" i="15" s="1"/>
  <c r="H26" i="11"/>
  <c r="F26" i="11"/>
  <c r="E57" i="15" s="1"/>
  <c r="E87" i="15" s="1"/>
  <c r="C27" i="11"/>
  <c r="D27" i="11"/>
  <c r="E27" i="11"/>
  <c r="D58" i="15" s="1"/>
  <c r="D88" i="15" s="1"/>
  <c r="G27" i="11"/>
  <c r="C58" i="15" s="1"/>
  <c r="C88" i="15" s="1"/>
  <c r="H27" i="11"/>
  <c r="F27" i="11"/>
  <c r="E58" i="15" s="1"/>
  <c r="E88" i="15" s="1"/>
  <c r="C28" i="11"/>
  <c r="D28" i="11"/>
  <c r="E28" i="11"/>
  <c r="D59" i="15" s="1"/>
  <c r="D89" i="15" s="1"/>
  <c r="G28" i="11"/>
  <c r="C59" i="15" s="1"/>
  <c r="C89" i="15" s="1"/>
  <c r="H28" i="11"/>
  <c r="B28" i="11"/>
  <c r="B59" i="15" s="1"/>
  <c r="B89" i="15" s="1"/>
  <c r="B27" i="11"/>
  <c r="B58" i="15" s="1"/>
  <c r="B88" i="15" s="1"/>
  <c r="B26" i="11"/>
  <c r="B57" i="15" s="1"/>
  <c r="B87" i="15" s="1"/>
  <c r="B25" i="11"/>
  <c r="B56" i="15" s="1"/>
  <c r="B86" i="15" s="1"/>
  <c r="B24" i="11"/>
  <c r="B55" i="15" s="1"/>
  <c r="B85" i="15" s="1"/>
  <c r="B23" i="11"/>
  <c r="B54" i="15" s="1"/>
  <c r="B84" i="15" s="1"/>
  <c r="B22" i="11"/>
  <c r="B53" i="15" s="1"/>
  <c r="B83" i="15" s="1"/>
  <c r="B21" i="11"/>
  <c r="B52" i="15" s="1"/>
  <c r="B82" i="15" s="1"/>
  <c r="B20" i="11"/>
  <c r="B51" i="15" s="1"/>
  <c r="B81" i="15" s="1"/>
  <c r="B19" i="11"/>
  <c r="B50" i="15" s="1"/>
  <c r="B80" i="15" s="1"/>
  <c r="B18" i="11"/>
  <c r="B49" i="15" s="1"/>
  <c r="B79" i="15" s="1"/>
  <c r="B17" i="11"/>
  <c r="B48" i="15" s="1"/>
  <c r="B78" i="15" s="1"/>
  <c r="B16" i="11"/>
  <c r="B47" i="15" s="1"/>
  <c r="B77" i="15" s="1"/>
  <c r="B15" i="11"/>
  <c r="B46" i="15" s="1"/>
  <c r="B76" i="15" s="1"/>
  <c r="B14" i="11"/>
  <c r="B45" i="15" s="1"/>
  <c r="B75" i="15" s="1"/>
  <c r="B13" i="11"/>
  <c r="B44" i="15" s="1"/>
  <c r="B74" i="15" s="1"/>
  <c r="B12" i="11"/>
  <c r="B43" i="15" s="1"/>
  <c r="B73" i="15" s="1"/>
  <c r="B11" i="11"/>
  <c r="B42" i="15" s="1"/>
  <c r="B72" i="15" s="1"/>
  <c r="B10" i="11"/>
  <c r="B41" i="15" s="1"/>
  <c r="B71" i="15" s="1"/>
  <c r="B9" i="11"/>
  <c r="B40" i="15" s="1"/>
  <c r="B70" i="15" s="1"/>
  <c r="B8" i="11"/>
  <c r="B39" i="15" s="1"/>
  <c r="B69" i="15" s="1"/>
  <c r="B7" i="11"/>
  <c r="B38" i="15" s="1"/>
  <c r="B68" i="15" s="1"/>
  <c r="BO29" i="8"/>
  <c r="BN29" i="8"/>
  <c r="BM29" i="8"/>
  <c r="BL29" i="8"/>
  <c r="Q59" i="15" s="1"/>
  <c r="BO28" i="8"/>
  <c r="BN28" i="8"/>
  <c r="BM28" i="8"/>
  <c r="BL28" i="8"/>
  <c r="Q58" i="15" s="1"/>
  <c r="BO27" i="8"/>
  <c r="BN27" i="8"/>
  <c r="BM27" i="8"/>
  <c r="BL27" i="8"/>
  <c r="Q57" i="15" s="1"/>
  <c r="BO26" i="8"/>
  <c r="BN26" i="8"/>
  <c r="BM26" i="8"/>
  <c r="BL26" i="8"/>
  <c r="Q56" i="15" s="1"/>
  <c r="BO25" i="8"/>
  <c r="BN25" i="8"/>
  <c r="BM25" i="8"/>
  <c r="BL25" i="8"/>
  <c r="Q55" i="15" s="1"/>
  <c r="Q85" i="15" s="1"/>
  <c r="BO24" i="8"/>
  <c r="BN24" i="8"/>
  <c r="BM24" i="8"/>
  <c r="BL24" i="8"/>
  <c r="Q54" i="15" s="1"/>
  <c r="BO23" i="8"/>
  <c r="BN23" i="8"/>
  <c r="BM23" i="8"/>
  <c r="BL23" i="8"/>
  <c r="Q53" i="15" s="1"/>
  <c r="BO22" i="8"/>
  <c r="BN22" i="8"/>
  <c r="BM22" i="8"/>
  <c r="BL22" i="8"/>
  <c r="Q52" i="15" s="1"/>
  <c r="Q82" i="15" s="1"/>
  <c r="BO21" i="8"/>
  <c r="BN21" i="8"/>
  <c r="BM21" i="8"/>
  <c r="BL21" i="8"/>
  <c r="Q51" i="15" s="1"/>
  <c r="BO20" i="8"/>
  <c r="BN20" i="8"/>
  <c r="BM20" i="8"/>
  <c r="BL20" i="8"/>
  <c r="Q50" i="15" s="1"/>
  <c r="BO19" i="8"/>
  <c r="BN19" i="8"/>
  <c r="BM19" i="8"/>
  <c r="BL19" i="8"/>
  <c r="Q49" i="15" s="1"/>
  <c r="BO18" i="8"/>
  <c r="BN18" i="8"/>
  <c r="BM18" i="8"/>
  <c r="BL18" i="8"/>
  <c r="Q48" i="15" s="1"/>
  <c r="Q78" i="15" s="1"/>
  <c r="BO17" i="8"/>
  <c r="BN17" i="8"/>
  <c r="BM17" i="8"/>
  <c r="BL17" i="8"/>
  <c r="Q47" i="15" s="1"/>
  <c r="BO16" i="8"/>
  <c r="BN16" i="8"/>
  <c r="BM16" i="8"/>
  <c r="BL16" i="8"/>
  <c r="Q46" i="15" s="1"/>
  <c r="BO15" i="8"/>
  <c r="BN15" i="8"/>
  <c r="BM15" i="8"/>
  <c r="BL15" i="8"/>
  <c r="Q45" i="15" s="1"/>
  <c r="Q75" i="15" s="1"/>
  <c r="BO14" i="8"/>
  <c r="BN14" i="8"/>
  <c r="BM14" i="8"/>
  <c r="BL14" i="8"/>
  <c r="Q44" i="15" s="1"/>
  <c r="BO13" i="8"/>
  <c r="BN13" i="8"/>
  <c r="BM13" i="8"/>
  <c r="BL13" i="8"/>
  <c r="Q43" i="15" s="1"/>
  <c r="BO12" i="8"/>
  <c r="BN12" i="8"/>
  <c r="BM12" i="8"/>
  <c r="BL12" i="8"/>
  <c r="Q42" i="15" s="1"/>
  <c r="BO11" i="8"/>
  <c r="BN11" i="8"/>
  <c r="BM11" i="8"/>
  <c r="BL11" i="8"/>
  <c r="Q41" i="15" s="1"/>
  <c r="BO10" i="8"/>
  <c r="BN10" i="8"/>
  <c r="BM10" i="8"/>
  <c r="BL10" i="8"/>
  <c r="Q40" i="15" s="1"/>
  <c r="BO9" i="8"/>
  <c r="BN9" i="8"/>
  <c r="BM9" i="8"/>
  <c r="BL9" i="8"/>
  <c r="Q39" i="15" s="1"/>
  <c r="Q69" i="15" s="1"/>
  <c r="BO8" i="8"/>
  <c r="BN8" i="8"/>
  <c r="BM8" i="8"/>
  <c r="BM30" i="8" s="1"/>
  <c r="BL8" i="8"/>
  <c r="BI29" i="8"/>
  <c r="S59" i="15" s="1"/>
  <c r="BH29" i="8"/>
  <c r="R59" i="15" s="1"/>
  <c r="BG29" i="8"/>
  <c r="BF29" i="8"/>
  <c r="BE29" i="8"/>
  <c r="BD29" i="8"/>
  <c r="BC29" i="8"/>
  <c r="BB29" i="8"/>
  <c r="BA29" i="8"/>
  <c r="AZ29" i="8"/>
  <c r="AY29" i="8"/>
  <c r="AX29" i="8"/>
  <c r="AW29" i="8"/>
  <c r="AV29" i="8"/>
  <c r="BI28" i="8"/>
  <c r="S58" i="15" s="1"/>
  <c r="BH28" i="8"/>
  <c r="R58" i="15" s="1"/>
  <c r="BG28" i="8"/>
  <c r="BF28" i="8"/>
  <c r="BE28" i="8"/>
  <c r="BD28" i="8"/>
  <c r="BC28" i="8"/>
  <c r="BB28" i="8"/>
  <c r="BA28" i="8"/>
  <c r="AZ28" i="8"/>
  <c r="AY28" i="8"/>
  <c r="AX28" i="8"/>
  <c r="AW28" i="8"/>
  <c r="AV28" i="8"/>
  <c r="BI27" i="8"/>
  <c r="S57" i="15" s="1"/>
  <c r="BH27" i="8"/>
  <c r="R57" i="15" s="1"/>
  <c r="BG27" i="8"/>
  <c r="BF27" i="8"/>
  <c r="BE27" i="8"/>
  <c r="BD27" i="8"/>
  <c r="BC27" i="8"/>
  <c r="BB27" i="8"/>
  <c r="BA27" i="8"/>
  <c r="AZ27" i="8"/>
  <c r="AY27" i="8"/>
  <c r="AX27" i="8"/>
  <c r="AW27" i="8"/>
  <c r="AV27" i="8"/>
  <c r="BI26" i="8"/>
  <c r="S56" i="15" s="1"/>
  <c r="BH26" i="8"/>
  <c r="R56" i="15" s="1"/>
  <c r="BG26" i="8"/>
  <c r="BF26" i="8"/>
  <c r="BE26" i="8"/>
  <c r="BD26" i="8"/>
  <c r="BC26" i="8"/>
  <c r="BB26" i="8"/>
  <c r="BA26" i="8"/>
  <c r="AZ26" i="8"/>
  <c r="AY26" i="8"/>
  <c r="AX26" i="8"/>
  <c r="AW26" i="8"/>
  <c r="AV26" i="8"/>
  <c r="BI25" i="8"/>
  <c r="S55" i="15" s="1"/>
  <c r="BH25" i="8"/>
  <c r="R55" i="15" s="1"/>
  <c r="BG25" i="8"/>
  <c r="BF25" i="8"/>
  <c r="BE25" i="8"/>
  <c r="BD25" i="8"/>
  <c r="BC25" i="8"/>
  <c r="BB25" i="8"/>
  <c r="BA25" i="8"/>
  <c r="AZ25" i="8"/>
  <c r="AY25" i="8"/>
  <c r="AX25" i="8"/>
  <c r="AW25" i="8"/>
  <c r="AV25" i="8"/>
  <c r="BI24" i="8"/>
  <c r="S54" i="15" s="1"/>
  <c r="BH24" i="8"/>
  <c r="R54" i="15" s="1"/>
  <c r="BG24" i="8"/>
  <c r="BF24" i="8"/>
  <c r="BE24" i="8"/>
  <c r="BD24" i="8"/>
  <c r="BC24" i="8"/>
  <c r="BB24" i="8"/>
  <c r="BA24" i="8"/>
  <c r="AZ24" i="8"/>
  <c r="AY24" i="8"/>
  <c r="AX24" i="8"/>
  <c r="AW24" i="8"/>
  <c r="AV24" i="8"/>
  <c r="BI23" i="8"/>
  <c r="S53" i="15" s="1"/>
  <c r="BH23" i="8"/>
  <c r="R53" i="15" s="1"/>
  <c r="BG23" i="8"/>
  <c r="BF23" i="8"/>
  <c r="BE23" i="8"/>
  <c r="BD23" i="8"/>
  <c r="BC23" i="8"/>
  <c r="BB23" i="8"/>
  <c r="BA23" i="8"/>
  <c r="AZ23" i="8"/>
  <c r="AY23" i="8"/>
  <c r="AX23" i="8"/>
  <c r="AW23" i="8"/>
  <c r="AV23" i="8"/>
  <c r="BI22" i="8"/>
  <c r="S52" i="15" s="1"/>
  <c r="BH22" i="8"/>
  <c r="R52" i="15" s="1"/>
  <c r="BG22" i="8"/>
  <c r="BF22" i="8"/>
  <c r="BE22" i="8"/>
  <c r="BD22" i="8"/>
  <c r="BC22" i="8"/>
  <c r="BB22" i="8"/>
  <c r="BA22" i="8"/>
  <c r="AZ22" i="8"/>
  <c r="AY22" i="8"/>
  <c r="AX22" i="8"/>
  <c r="AW22" i="8"/>
  <c r="AV22" i="8"/>
  <c r="BI21" i="8"/>
  <c r="S51" i="15" s="1"/>
  <c r="BH21" i="8"/>
  <c r="R51" i="15" s="1"/>
  <c r="BG21" i="8"/>
  <c r="BF21" i="8"/>
  <c r="BE21" i="8"/>
  <c r="BD21" i="8"/>
  <c r="BC21" i="8"/>
  <c r="BB21" i="8"/>
  <c r="BA21" i="8"/>
  <c r="AZ21" i="8"/>
  <c r="AY21" i="8"/>
  <c r="AX21" i="8"/>
  <c r="AW21" i="8"/>
  <c r="AV21" i="8"/>
  <c r="BI20" i="8"/>
  <c r="S50" i="15" s="1"/>
  <c r="BH20" i="8"/>
  <c r="R50" i="15" s="1"/>
  <c r="BG20" i="8"/>
  <c r="BF20" i="8"/>
  <c r="BE20" i="8"/>
  <c r="BD20" i="8"/>
  <c r="BC20" i="8"/>
  <c r="BB20" i="8"/>
  <c r="BA20" i="8"/>
  <c r="AZ20" i="8"/>
  <c r="AY20" i="8"/>
  <c r="AX20" i="8"/>
  <c r="AW20" i="8"/>
  <c r="AV20" i="8"/>
  <c r="BI19" i="8"/>
  <c r="S49" i="15" s="1"/>
  <c r="BH19" i="8"/>
  <c r="R49" i="15" s="1"/>
  <c r="BG19" i="8"/>
  <c r="BF19" i="8"/>
  <c r="BE19" i="8"/>
  <c r="BD19" i="8"/>
  <c r="BC19" i="8"/>
  <c r="BB19" i="8"/>
  <c r="BA19" i="8"/>
  <c r="AZ19" i="8"/>
  <c r="AY19" i="8"/>
  <c r="AX19" i="8"/>
  <c r="AW19" i="8"/>
  <c r="AV19" i="8"/>
  <c r="BI18" i="8"/>
  <c r="S48" i="15" s="1"/>
  <c r="BH18" i="8"/>
  <c r="R48" i="15" s="1"/>
  <c r="BG18" i="8"/>
  <c r="BF18" i="8"/>
  <c r="BE18" i="8"/>
  <c r="BD18" i="8"/>
  <c r="BC18" i="8"/>
  <c r="BB18" i="8"/>
  <c r="BA18" i="8"/>
  <c r="AZ18" i="8"/>
  <c r="AY18" i="8"/>
  <c r="AX18" i="8"/>
  <c r="AW18" i="8"/>
  <c r="AV18" i="8"/>
  <c r="BI17" i="8"/>
  <c r="S47" i="15" s="1"/>
  <c r="BH17" i="8"/>
  <c r="R47" i="15" s="1"/>
  <c r="BG17" i="8"/>
  <c r="BF17" i="8"/>
  <c r="BE17" i="8"/>
  <c r="BD17" i="8"/>
  <c r="BC17" i="8"/>
  <c r="BB17" i="8"/>
  <c r="BA17" i="8"/>
  <c r="AZ17" i="8"/>
  <c r="AY17" i="8"/>
  <c r="AX17" i="8"/>
  <c r="AW17" i="8"/>
  <c r="AV17" i="8"/>
  <c r="BI16" i="8"/>
  <c r="S46" i="15" s="1"/>
  <c r="BH16" i="8"/>
  <c r="R46" i="15" s="1"/>
  <c r="BG16" i="8"/>
  <c r="BF16" i="8"/>
  <c r="BE16" i="8"/>
  <c r="BD16" i="8"/>
  <c r="BC16" i="8"/>
  <c r="BB16" i="8"/>
  <c r="BA16" i="8"/>
  <c r="AZ16" i="8"/>
  <c r="AY16" i="8"/>
  <c r="AX16" i="8"/>
  <c r="AW16" i="8"/>
  <c r="AV16" i="8"/>
  <c r="BI15" i="8"/>
  <c r="S45" i="15" s="1"/>
  <c r="BH15" i="8"/>
  <c r="R45" i="15" s="1"/>
  <c r="BG15" i="8"/>
  <c r="BF15" i="8"/>
  <c r="BE15" i="8"/>
  <c r="BD15" i="8"/>
  <c r="BC15" i="8"/>
  <c r="BB15" i="8"/>
  <c r="BA15" i="8"/>
  <c r="AZ15" i="8"/>
  <c r="AY15" i="8"/>
  <c r="AX15" i="8"/>
  <c r="AW15" i="8"/>
  <c r="AV15" i="8"/>
  <c r="BI14" i="8"/>
  <c r="S44" i="15" s="1"/>
  <c r="BH14" i="8"/>
  <c r="R44" i="15" s="1"/>
  <c r="BG14" i="8"/>
  <c r="BF14" i="8"/>
  <c r="BE14" i="8"/>
  <c r="BD14" i="8"/>
  <c r="BC14" i="8"/>
  <c r="BB14" i="8"/>
  <c r="BA14" i="8"/>
  <c r="AZ14" i="8"/>
  <c r="AY14" i="8"/>
  <c r="AX14" i="8"/>
  <c r="AW14" i="8"/>
  <c r="AV14" i="8"/>
  <c r="BI13" i="8"/>
  <c r="S43" i="15" s="1"/>
  <c r="BH13" i="8"/>
  <c r="R43" i="15" s="1"/>
  <c r="BG13" i="8"/>
  <c r="BF13" i="8"/>
  <c r="BE13" i="8"/>
  <c r="BD13" i="8"/>
  <c r="BC13" i="8"/>
  <c r="BB13" i="8"/>
  <c r="BA13" i="8"/>
  <c r="AZ13" i="8"/>
  <c r="AY13" i="8"/>
  <c r="AX13" i="8"/>
  <c r="AW13" i="8"/>
  <c r="AV13" i="8"/>
  <c r="BI12" i="8"/>
  <c r="S42" i="15" s="1"/>
  <c r="BH12" i="8"/>
  <c r="R42" i="15" s="1"/>
  <c r="BG12" i="8"/>
  <c r="BF12" i="8"/>
  <c r="BE12" i="8"/>
  <c r="BD12" i="8"/>
  <c r="BC12" i="8"/>
  <c r="BB12" i="8"/>
  <c r="BA12" i="8"/>
  <c r="AZ12" i="8"/>
  <c r="AY12" i="8"/>
  <c r="AX12" i="8"/>
  <c r="AW12" i="8"/>
  <c r="AV12" i="8"/>
  <c r="BI11" i="8"/>
  <c r="S41" i="15" s="1"/>
  <c r="BH11" i="8"/>
  <c r="R41" i="15" s="1"/>
  <c r="BG11" i="8"/>
  <c r="BF11" i="8"/>
  <c r="BE11" i="8"/>
  <c r="BD11" i="8"/>
  <c r="BC11" i="8"/>
  <c r="BB11" i="8"/>
  <c r="BA11" i="8"/>
  <c r="AZ11" i="8"/>
  <c r="AY11" i="8"/>
  <c r="AX11" i="8"/>
  <c r="AW11" i="8"/>
  <c r="AV11" i="8"/>
  <c r="BI10" i="8"/>
  <c r="S40" i="15" s="1"/>
  <c r="BH10" i="8"/>
  <c r="R40" i="15" s="1"/>
  <c r="BG10" i="8"/>
  <c r="BF10" i="8"/>
  <c r="BE10" i="8"/>
  <c r="BD10" i="8"/>
  <c r="BC10" i="8"/>
  <c r="BB10" i="8"/>
  <c r="BA10" i="8"/>
  <c r="AZ10" i="8"/>
  <c r="AY10" i="8"/>
  <c r="AX10" i="8"/>
  <c r="AW10" i="8"/>
  <c r="AV10" i="8"/>
  <c r="BI9" i="8"/>
  <c r="S39" i="15" s="1"/>
  <c r="BH9" i="8"/>
  <c r="R39" i="15" s="1"/>
  <c r="BG9" i="8"/>
  <c r="BF9" i="8"/>
  <c r="BE9" i="8"/>
  <c r="BD9" i="8"/>
  <c r="BC9" i="8"/>
  <c r="BB9" i="8"/>
  <c r="BA9" i="8"/>
  <c r="AZ9" i="8"/>
  <c r="AY9" i="8"/>
  <c r="AX9" i="8"/>
  <c r="AW9" i="8"/>
  <c r="AV9" i="8"/>
  <c r="BI8" i="8"/>
  <c r="BH8" i="8"/>
  <c r="BH30" i="8" s="1"/>
  <c r="BG8" i="8"/>
  <c r="BF8" i="8"/>
  <c r="BE8" i="8"/>
  <c r="BD8" i="8"/>
  <c r="BD30" i="8" s="1"/>
  <c r="BC8" i="8"/>
  <c r="BB8" i="8"/>
  <c r="BA8" i="8"/>
  <c r="AZ8" i="8"/>
  <c r="AZ30" i="8" s="1"/>
  <c r="AY8" i="8"/>
  <c r="AY30" i="8" s="1"/>
  <c r="AX8" i="8"/>
  <c r="AW8" i="8"/>
  <c r="AV8" i="8"/>
  <c r="AV30" i="8" s="1"/>
  <c r="AS29" i="8"/>
  <c r="AS28" i="8"/>
  <c r="AS27" i="8"/>
  <c r="AS26" i="8"/>
  <c r="AS25" i="8"/>
  <c r="AS24" i="8"/>
  <c r="AA5" i="8"/>
  <c r="Y5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30" i="8" s="1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D5" i="8"/>
  <c r="P54" i="15"/>
  <c r="P55" i="15"/>
  <c r="P56" i="15"/>
  <c r="P57" i="15"/>
  <c r="P58" i="15"/>
  <c r="P59" i="15"/>
  <c r="P89" i="15" s="1"/>
  <c r="B5" i="8"/>
  <c r="BN30" i="8"/>
  <c r="BL7" i="7"/>
  <c r="BF7" i="7"/>
  <c r="BG7" i="7"/>
  <c r="BH7" i="7"/>
  <c r="BJ7" i="7"/>
  <c r="BK7" i="7"/>
  <c r="BF8" i="7"/>
  <c r="BG8" i="7"/>
  <c r="BH8" i="7"/>
  <c r="BI8" i="7"/>
  <c r="Q9" i="15" s="1"/>
  <c r="BJ8" i="7"/>
  <c r="BK8" i="7"/>
  <c r="BL8" i="7"/>
  <c r="BF9" i="7"/>
  <c r="BG9" i="7"/>
  <c r="BH9" i="7"/>
  <c r="BJ9" i="7"/>
  <c r="BK9" i="7"/>
  <c r="BL9" i="7"/>
  <c r="BF10" i="7"/>
  <c r="BG10" i="7"/>
  <c r="BH10" i="7"/>
  <c r="BJ10" i="7"/>
  <c r="BK10" i="7"/>
  <c r="BL10" i="7"/>
  <c r="BF11" i="7"/>
  <c r="BG11" i="7"/>
  <c r="BH11" i="7"/>
  <c r="BI11" i="7"/>
  <c r="Q12" i="15" s="1"/>
  <c r="BJ11" i="7"/>
  <c r="BK11" i="7"/>
  <c r="BL11" i="7"/>
  <c r="BF12" i="7"/>
  <c r="BG12" i="7"/>
  <c r="BH12" i="7"/>
  <c r="BI12" i="7"/>
  <c r="Q13" i="15" s="1"/>
  <c r="BJ12" i="7"/>
  <c r="BK12" i="7"/>
  <c r="BL12" i="7"/>
  <c r="BF13" i="7"/>
  <c r="BG13" i="7"/>
  <c r="BH13" i="7"/>
  <c r="BI13" i="7"/>
  <c r="Q14" i="15" s="1"/>
  <c r="BJ13" i="7"/>
  <c r="BK13" i="7"/>
  <c r="BL13" i="7"/>
  <c r="BF14" i="7"/>
  <c r="BG14" i="7"/>
  <c r="BH14" i="7"/>
  <c r="BI14" i="7"/>
  <c r="Q15" i="15" s="1"/>
  <c r="BJ14" i="7"/>
  <c r="BK14" i="7"/>
  <c r="BL14" i="7"/>
  <c r="BF15" i="7"/>
  <c r="BG15" i="7"/>
  <c r="BH15" i="7"/>
  <c r="BJ15" i="7"/>
  <c r="BK15" i="7"/>
  <c r="BL15" i="7"/>
  <c r="BF16" i="7"/>
  <c r="BG16" i="7"/>
  <c r="BH16" i="7"/>
  <c r="BI16" i="7"/>
  <c r="Q17" i="15" s="1"/>
  <c r="BJ16" i="7"/>
  <c r="BK16" i="7"/>
  <c r="BL16" i="7"/>
  <c r="BF17" i="7"/>
  <c r="BG17" i="7"/>
  <c r="BH17" i="7"/>
  <c r="BI17" i="7"/>
  <c r="Q18" i="15" s="1"/>
  <c r="BJ17" i="7"/>
  <c r="BK17" i="7"/>
  <c r="BL17" i="7"/>
  <c r="BF18" i="7"/>
  <c r="BG18" i="7"/>
  <c r="BH18" i="7"/>
  <c r="BI18" i="7"/>
  <c r="Q19" i="15" s="1"/>
  <c r="BJ18" i="7"/>
  <c r="BK18" i="7"/>
  <c r="BL18" i="7"/>
  <c r="BF19" i="7"/>
  <c r="BG19" i="7"/>
  <c r="BH19" i="7"/>
  <c r="BI19" i="7"/>
  <c r="Q20" i="15" s="1"/>
  <c r="BJ19" i="7"/>
  <c r="BK19" i="7"/>
  <c r="BL19" i="7"/>
  <c r="BF20" i="7"/>
  <c r="BG20" i="7"/>
  <c r="BH20" i="7"/>
  <c r="BI20" i="7"/>
  <c r="Q21" i="15" s="1"/>
  <c r="BJ20" i="7"/>
  <c r="BK20" i="7"/>
  <c r="BL20" i="7"/>
  <c r="BF21" i="7"/>
  <c r="BG21" i="7"/>
  <c r="BH21" i="7"/>
  <c r="BI21" i="7"/>
  <c r="Q22" i="15" s="1"/>
  <c r="BJ21" i="7"/>
  <c r="BK21" i="7"/>
  <c r="BL21" i="7"/>
  <c r="BF22" i="7"/>
  <c r="BG22" i="7"/>
  <c r="BH22" i="7"/>
  <c r="BJ22" i="7"/>
  <c r="BK22" i="7"/>
  <c r="BL22" i="7"/>
  <c r="BF23" i="7"/>
  <c r="BG23" i="7"/>
  <c r="BH23" i="7"/>
  <c r="BI23" i="7"/>
  <c r="Q24" i="15" s="1"/>
  <c r="BJ23" i="7"/>
  <c r="BK23" i="7"/>
  <c r="BL23" i="7"/>
  <c r="BF24" i="7"/>
  <c r="BG24" i="7"/>
  <c r="BH24" i="7"/>
  <c r="BI24" i="7"/>
  <c r="Q25" i="15" s="1"/>
  <c r="BJ24" i="7"/>
  <c r="BK24" i="7"/>
  <c r="BL24" i="7"/>
  <c r="BF25" i="7"/>
  <c r="BG25" i="7"/>
  <c r="BH25" i="7"/>
  <c r="BI25" i="7"/>
  <c r="Q26" i="15" s="1"/>
  <c r="BJ25" i="7"/>
  <c r="BK25" i="7"/>
  <c r="BL25" i="7"/>
  <c r="BF26" i="7"/>
  <c r="BG26" i="7"/>
  <c r="BH26" i="7"/>
  <c r="BI26" i="7"/>
  <c r="Q27" i="15" s="1"/>
  <c r="BJ26" i="7"/>
  <c r="BK26" i="7"/>
  <c r="BL26" i="7"/>
  <c r="BF27" i="7"/>
  <c r="BG27" i="7"/>
  <c r="BH27" i="7"/>
  <c r="BJ27" i="7"/>
  <c r="BK27" i="7"/>
  <c r="BL27" i="7"/>
  <c r="BF28" i="7"/>
  <c r="BG28" i="7"/>
  <c r="BH28" i="7"/>
  <c r="BI28" i="7"/>
  <c r="Q29" i="15" s="1"/>
  <c r="BJ28" i="7"/>
  <c r="BK28" i="7"/>
  <c r="BL28" i="7"/>
  <c r="BE28" i="7"/>
  <c r="BE27" i="7"/>
  <c r="BE26" i="7"/>
  <c r="BE25" i="7"/>
  <c r="BE24" i="7"/>
  <c r="BE23" i="7"/>
  <c r="BE22" i="7"/>
  <c r="BE21" i="7"/>
  <c r="BE20" i="7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B28" i="7"/>
  <c r="S29" i="15" s="1"/>
  <c r="BB7" i="7"/>
  <c r="S8" i="15" s="1"/>
  <c r="AR7" i="7"/>
  <c r="AS7" i="7"/>
  <c r="AT7" i="7"/>
  <c r="AU7" i="7"/>
  <c r="AV7" i="7"/>
  <c r="AW7" i="7"/>
  <c r="AX7" i="7"/>
  <c r="AY7" i="7"/>
  <c r="AZ7" i="7"/>
  <c r="BA7" i="7"/>
  <c r="R8" i="15" s="1"/>
  <c r="AR8" i="7"/>
  <c r="AS8" i="7"/>
  <c r="AT8" i="7"/>
  <c r="AU8" i="7"/>
  <c r="AV8" i="7"/>
  <c r="AW8" i="7"/>
  <c r="AX8" i="7"/>
  <c r="AY8" i="7"/>
  <c r="AZ8" i="7"/>
  <c r="BA8" i="7"/>
  <c r="R9" i="15" s="1"/>
  <c r="BB8" i="7"/>
  <c r="S9" i="15" s="1"/>
  <c r="AR9" i="7"/>
  <c r="AS9" i="7"/>
  <c r="AT9" i="7"/>
  <c r="AU9" i="7"/>
  <c r="AV9" i="7"/>
  <c r="AW9" i="7"/>
  <c r="AX9" i="7"/>
  <c r="AY9" i="7"/>
  <c r="AZ9" i="7"/>
  <c r="BA9" i="7"/>
  <c r="R10" i="15" s="1"/>
  <c r="BB9" i="7"/>
  <c r="S10" i="15" s="1"/>
  <c r="AR10" i="7"/>
  <c r="AS10" i="7"/>
  <c r="AT10" i="7"/>
  <c r="AU10" i="7"/>
  <c r="AV10" i="7"/>
  <c r="AW10" i="7"/>
  <c r="AX10" i="7"/>
  <c r="AY10" i="7"/>
  <c r="AZ10" i="7"/>
  <c r="BA10" i="7"/>
  <c r="R11" i="15" s="1"/>
  <c r="BB10" i="7"/>
  <c r="S11" i="15" s="1"/>
  <c r="AR11" i="7"/>
  <c r="AS11" i="7"/>
  <c r="AT11" i="7"/>
  <c r="AU11" i="7"/>
  <c r="AV11" i="7"/>
  <c r="AW11" i="7"/>
  <c r="AX11" i="7"/>
  <c r="AY11" i="7"/>
  <c r="AZ11" i="7"/>
  <c r="BA11" i="7"/>
  <c r="R12" i="15" s="1"/>
  <c r="BB11" i="7"/>
  <c r="S12" i="15" s="1"/>
  <c r="AR12" i="7"/>
  <c r="AS12" i="7"/>
  <c r="AT12" i="7"/>
  <c r="AU12" i="7"/>
  <c r="AV12" i="7"/>
  <c r="AW12" i="7"/>
  <c r="AX12" i="7"/>
  <c r="AY12" i="7"/>
  <c r="AZ12" i="7"/>
  <c r="BA12" i="7"/>
  <c r="R13" i="15" s="1"/>
  <c r="BB12" i="7"/>
  <c r="S13" i="15" s="1"/>
  <c r="AR13" i="7"/>
  <c r="AS13" i="7"/>
  <c r="AT13" i="7"/>
  <c r="AU13" i="7"/>
  <c r="AV13" i="7"/>
  <c r="AW13" i="7"/>
  <c r="AX13" i="7"/>
  <c r="AY13" i="7"/>
  <c r="AZ13" i="7"/>
  <c r="BA13" i="7"/>
  <c r="R14" i="15" s="1"/>
  <c r="BB13" i="7"/>
  <c r="S14" i="15" s="1"/>
  <c r="AR14" i="7"/>
  <c r="AS14" i="7"/>
  <c r="AT14" i="7"/>
  <c r="AU14" i="7"/>
  <c r="AV14" i="7"/>
  <c r="AW14" i="7"/>
  <c r="AX14" i="7"/>
  <c r="AY14" i="7"/>
  <c r="AZ14" i="7"/>
  <c r="BA14" i="7"/>
  <c r="R15" i="15" s="1"/>
  <c r="BB14" i="7"/>
  <c r="S15" i="15" s="1"/>
  <c r="AR15" i="7"/>
  <c r="AS15" i="7"/>
  <c r="AT15" i="7"/>
  <c r="AU15" i="7"/>
  <c r="AV15" i="7"/>
  <c r="AW15" i="7"/>
  <c r="AX15" i="7"/>
  <c r="AY15" i="7"/>
  <c r="AZ15" i="7"/>
  <c r="BA15" i="7"/>
  <c r="R16" i="15" s="1"/>
  <c r="BB15" i="7"/>
  <c r="S16" i="15" s="1"/>
  <c r="AR16" i="7"/>
  <c r="AS16" i="7"/>
  <c r="AT16" i="7"/>
  <c r="AU16" i="7"/>
  <c r="AV16" i="7"/>
  <c r="AW16" i="7"/>
  <c r="AX16" i="7"/>
  <c r="AY16" i="7"/>
  <c r="AZ16" i="7"/>
  <c r="BA16" i="7"/>
  <c r="R17" i="15" s="1"/>
  <c r="BB16" i="7"/>
  <c r="S17" i="15" s="1"/>
  <c r="AR17" i="7"/>
  <c r="AS17" i="7"/>
  <c r="AT17" i="7"/>
  <c r="AU17" i="7"/>
  <c r="AV17" i="7"/>
  <c r="AW17" i="7"/>
  <c r="AX17" i="7"/>
  <c r="AY17" i="7"/>
  <c r="AZ17" i="7"/>
  <c r="BA17" i="7"/>
  <c r="R18" i="15" s="1"/>
  <c r="BB17" i="7"/>
  <c r="S18" i="15" s="1"/>
  <c r="AR18" i="7"/>
  <c r="AS18" i="7"/>
  <c r="AT18" i="7"/>
  <c r="AU18" i="7"/>
  <c r="AV18" i="7"/>
  <c r="AW18" i="7"/>
  <c r="AX18" i="7"/>
  <c r="AY18" i="7"/>
  <c r="AZ18" i="7"/>
  <c r="BA18" i="7"/>
  <c r="R19" i="15" s="1"/>
  <c r="BB18" i="7"/>
  <c r="S19" i="15" s="1"/>
  <c r="AR19" i="7"/>
  <c r="AS19" i="7"/>
  <c r="AT19" i="7"/>
  <c r="AU19" i="7"/>
  <c r="AV19" i="7"/>
  <c r="AW19" i="7"/>
  <c r="AX19" i="7"/>
  <c r="AY19" i="7"/>
  <c r="AZ19" i="7"/>
  <c r="BA19" i="7"/>
  <c r="R20" i="15" s="1"/>
  <c r="BB19" i="7"/>
  <c r="S20" i="15" s="1"/>
  <c r="AR20" i="7"/>
  <c r="AS20" i="7"/>
  <c r="AT20" i="7"/>
  <c r="AU20" i="7"/>
  <c r="AV20" i="7"/>
  <c r="AW20" i="7"/>
  <c r="AX20" i="7"/>
  <c r="AY20" i="7"/>
  <c r="AZ20" i="7"/>
  <c r="BA20" i="7"/>
  <c r="R21" i="15" s="1"/>
  <c r="BB20" i="7"/>
  <c r="S21" i="15" s="1"/>
  <c r="AR21" i="7"/>
  <c r="AS21" i="7"/>
  <c r="AT21" i="7"/>
  <c r="AU21" i="7"/>
  <c r="AV21" i="7"/>
  <c r="AW21" i="7"/>
  <c r="AX21" i="7"/>
  <c r="AY21" i="7"/>
  <c r="AZ21" i="7"/>
  <c r="BA21" i="7"/>
  <c r="R22" i="15" s="1"/>
  <c r="BB21" i="7"/>
  <c r="S22" i="15" s="1"/>
  <c r="AR22" i="7"/>
  <c r="AS22" i="7"/>
  <c r="AT22" i="7"/>
  <c r="AU22" i="7"/>
  <c r="AV22" i="7"/>
  <c r="AW22" i="7"/>
  <c r="AX22" i="7"/>
  <c r="AY22" i="7"/>
  <c r="AZ22" i="7"/>
  <c r="BA22" i="7"/>
  <c r="R23" i="15" s="1"/>
  <c r="BB22" i="7"/>
  <c r="S23" i="15" s="1"/>
  <c r="AR23" i="7"/>
  <c r="AS23" i="7"/>
  <c r="AT23" i="7"/>
  <c r="AU23" i="7"/>
  <c r="AV23" i="7"/>
  <c r="AW23" i="7"/>
  <c r="AX23" i="7"/>
  <c r="AY23" i="7"/>
  <c r="AZ23" i="7"/>
  <c r="BA23" i="7"/>
  <c r="R24" i="15" s="1"/>
  <c r="BB23" i="7"/>
  <c r="S24" i="15" s="1"/>
  <c r="AR24" i="7"/>
  <c r="AS24" i="7"/>
  <c r="AT24" i="7"/>
  <c r="AU24" i="7"/>
  <c r="AV24" i="7"/>
  <c r="AW24" i="7"/>
  <c r="AX24" i="7"/>
  <c r="AY24" i="7"/>
  <c r="AZ24" i="7"/>
  <c r="BA24" i="7"/>
  <c r="R25" i="15" s="1"/>
  <c r="BB24" i="7"/>
  <c r="S25" i="15" s="1"/>
  <c r="AR25" i="7"/>
  <c r="AS25" i="7"/>
  <c r="AT25" i="7"/>
  <c r="AU25" i="7"/>
  <c r="AV25" i="7"/>
  <c r="AW25" i="7"/>
  <c r="AX25" i="7"/>
  <c r="AY25" i="7"/>
  <c r="AZ25" i="7"/>
  <c r="BA25" i="7"/>
  <c r="R26" i="15" s="1"/>
  <c r="BB25" i="7"/>
  <c r="S26" i="15" s="1"/>
  <c r="AR26" i="7"/>
  <c r="AS26" i="7"/>
  <c r="AT26" i="7"/>
  <c r="AU26" i="7"/>
  <c r="AV26" i="7"/>
  <c r="AW26" i="7"/>
  <c r="AX26" i="7"/>
  <c r="AY26" i="7"/>
  <c r="AZ26" i="7"/>
  <c r="BA26" i="7"/>
  <c r="R27" i="15" s="1"/>
  <c r="BB26" i="7"/>
  <c r="S27" i="15" s="1"/>
  <c r="AR27" i="7"/>
  <c r="AS27" i="7"/>
  <c r="AT27" i="7"/>
  <c r="AU27" i="7"/>
  <c r="AV27" i="7"/>
  <c r="AW27" i="7"/>
  <c r="AX27" i="7"/>
  <c r="AY27" i="7"/>
  <c r="AZ27" i="7"/>
  <c r="BA27" i="7"/>
  <c r="R28" i="15" s="1"/>
  <c r="BB27" i="7"/>
  <c r="S28" i="15" s="1"/>
  <c r="AR28" i="7"/>
  <c r="AS28" i="7"/>
  <c r="AT28" i="7"/>
  <c r="AU28" i="7"/>
  <c r="AV28" i="7"/>
  <c r="AW28" i="7"/>
  <c r="AX28" i="7"/>
  <c r="AY28" i="7"/>
  <c r="AZ28" i="7"/>
  <c r="BA28" i="7"/>
  <c r="R29" i="15" s="1"/>
  <c r="AP28" i="7"/>
  <c r="AP7" i="7"/>
  <c r="AP2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M28" i="7"/>
  <c r="V7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W30" i="7" s="1"/>
  <c r="V23" i="7"/>
  <c r="V30" i="7" s="1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S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P8" i="15" s="1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P9" i="15" s="1"/>
  <c r="S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P10" i="15" s="1"/>
  <c r="S9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P11" i="15" s="1"/>
  <c r="S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P12" i="15" s="1"/>
  <c r="S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P13" i="15" s="1"/>
  <c r="S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P14" i="15" s="1"/>
  <c r="S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P15" i="15" s="1"/>
  <c r="S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P16" i="15" s="1"/>
  <c r="S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P17" i="15" s="1"/>
  <c r="S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P18" i="15" s="1"/>
  <c r="S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P19" i="15" s="1"/>
  <c r="S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P20" i="15" s="1"/>
  <c r="S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P21" i="15" s="1"/>
  <c r="S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P22" i="15" s="1"/>
  <c r="S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P23" i="15" s="1"/>
  <c r="S22" i="7"/>
  <c r="C23" i="7"/>
  <c r="C30" i="7" s="1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P24" i="15" s="1"/>
  <c r="S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P25" i="15" s="1"/>
  <c r="S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P26" i="15" s="1"/>
  <c r="S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P27" i="15" s="1"/>
  <c r="S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P28" i="15" s="1"/>
  <c r="S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S28" i="7"/>
  <c r="B7" i="7"/>
  <c r="B8" i="7"/>
  <c r="B9" i="7"/>
  <c r="B10" i="7"/>
  <c r="B11" i="7"/>
  <c r="B12" i="7"/>
  <c r="B13" i="7"/>
  <c r="B14" i="7"/>
  <c r="B16" i="7"/>
  <c r="B17" i="7"/>
  <c r="B18" i="7"/>
  <c r="B19" i="7"/>
  <c r="B20" i="7"/>
  <c r="B21" i="7"/>
  <c r="B22" i="7"/>
  <c r="B23" i="7"/>
  <c r="B30" i="7" s="1"/>
  <c r="B24" i="7"/>
  <c r="B25" i="7"/>
  <c r="B26" i="7"/>
  <c r="B27" i="7"/>
  <c r="B28" i="7"/>
  <c r="AV28" i="6"/>
  <c r="AS9" i="6"/>
  <c r="M40" i="15" s="1"/>
  <c r="AU28" i="6"/>
  <c r="AT28" i="6"/>
  <c r="AS28" i="6"/>
  <c r="M59" i="15" s="1"/>
  <c r="AV27" i="6"/>
  <c r="AU27" i="6"/>
  <c r="AT27" i="6"/>
  <c r="AS27" i="6"/>
  <c r="M58" i="15" s="1"/>
  <c r="AV26" i="6"/>
  <c r="AU26" i="6"/>
  <c r="AT26" i="6"/>
  <c r="AS26" i="6"/>
  <c r="M57" i="15" s="1"/>
  <c r="AV25" i="6"/>
  <c r="AU25" i="6"/>
  <c r="AT25" i="6"/>
  <c r="AS25" i="6"/>
  <c r="M56" i="15" s="1"/>
  <c r="AV24" i="6"/>
  <c r="AU24" i="6"/>
  <c r="AT24" i="6"/>
  <c r="AS24" i="6"/>
  <c r="M55" i="15" s="1"/>
  <c r="AV23" i="6"/>
  <c r="AU23" i="6"/>
  <c r="AT23" i="6"/>
  <c r="AS23" i="6"/>
  <c r="M54" i="15" s="1"/>
  <c r="AV22" i="6"/>
  <c r="AU22" i="6"/>
  <c r="AT22" i="6"/>
  <c r="AS22" i="6"/>
  <c r="M53" i="15" s="1"/>
  <c r="AV21" i="6"/>
  <c r="AU21" i="6"/>
  <c r="AT21" i="6"/>
  <c r="AS21" i="6"/>
  <c r="M52" i="15" s="1"/>
  <c r="AV20" i="6"/>
  <c r="AU20" i="6"/>
  <c r="AT20" i="6"/>
  <c r="AS20" i="6"/>
  <c r="M51" i="15" s="1"/>
  <c r="AV19" i="6"/>
  <c r="AU19" i="6"/>
  <c r="AT19" i="6"/>
  <c r="AS19" i="6"/>
  <c r="M50" i="15" s="1"/>
  <c r="AV18" i="6"/>
  <c r="AU18" i="6"/>
  <c r="AT18" i="6"/>
  <c r="AS18" i="6"/>
  <c r="M49" i="15" s="1"/>
  <c r="AV17" i="6"/>
  <c r="AU17" i="6"/>
  <c r="AT17" i="6"/>
  <c r="AS17" i="6"/>
  <c r="M48" i="15" s="1"/>
  <c r="AV16" i="6"/>
  <c r="AU16" i="6"/>
  <c r="AT16" i="6"/>
  <c r="AS16" i="6"/>
  <c r="M47" i="15" s="1"/>
  <c r="AV15" i="6"/>
  <c r="AU15" i="6"/>
  <c r="AT15" i="6"/>
  <c r="AS15" i="6"/>
  <c r="M46" i="15" s="1"/>
  <c r="AV14" i="6"/>
  <c r="AU14" i="6"/>
  <c r="AT14" i="6"/>
  <c r="AS14" i="6"/>
  <c r="M45" i="15" s="1"/>
  <c r="AV13" i="6"/>
  <c r="AU13" i="6"/>
  <c r="AT13" i="6"/>
  <c r="AS13" i="6"/>
  <c r="M44" i="15" s="1"/>
  <c r="AV12" i="6"/>
  <c r="AU12" i="6"/>
  <c r="AT12" i="6"/>
  <c r="AS12" i="6"/>
  <c r="M43" i="15" s="1"/>
  <c r="AV11" i="6"/>
  <c r="AU11" i="6"/>
  <c r="AT11" i="6"/>
  <c r="AS11" i="6"/>
  <c r="M42" i="15" s="1"/>
  <c r="AV10" i="6"/>
  <c r="AU10" i="6"/>
  <c r="AT10" i="6"/>
  <c r="AS10" i="6"/>
  <c r="M41" i="15" s="1"/>
  <c r="AV9" i="6"/>
  <c r="AU9" i="6"/>
  <c r="AT9" i="6"/>
  <c r="AV8" i="6"/>
  <c r="AU8" i="6"/>
  <c r="AT8" i="6"/>
  <c r="AS8" i="6"/>
  <c r="M39" i="15" s="1"/>
  <c r="AV7" i="6"/>
  <c r="AU7" i="6"/>
  <c r="AU29" i="6" s="1"/>
  <c r="AT7" i="6"/>
  <c r="AS7" i="6"/>
  <c r="AP7" i="6"/>
  <c r="O38" i="15" s="1"/>
  <c r="AP28" i="6"/>
  <c r="O59" i="15" s="1"/>
  <c r="AO28" i="6"/>
  <c r="N59" i="15" s="1"/>
  <c r="AN28" i="6"/>
  <c r="AM28" i="6"/>
  <c r="AL28" i="6"/>
  <c r="AK28" i="6"/>
  <c r="AJ28" i="6"/>
  <c r="AI28" i="6"/>
  <c r="AH28" i="6"/>
  <c r="AP27" i="6"/>
  <c r="O58" i="15" s="1"/>
  <c r="AO27" i="6"/>
  <c r="N58" i="15" s="1"/>
  <c r="AN27" i="6"/>
  <c r="AM27" i="6"/>
  <c r="AL27" i="6"/>
  <c r="AK27" i="6"/>
  <c r="AJ27" i="6"/>
  <c r="AI27" i="6"/>
  <c r="AH27" i="6"/>
  <c r="AP26" i="6"/>
  <c r="O57" i="15" s="1"/>
  <c r="AO26" i="6"/>
  <c r="N57" i="15" s="1"/>
  <c r="AN26" i="6"/>
  <c r="AM26" i="6"/>
  <c r="AL26" i="6"/>
  <c r="AK26" i="6"/>
  <c r="AJ26" i="6"/>
  <c r="AI26" i="6"/>
  <c r="AH26" i="6"/>
  <c r="AP25" i="6"/>
  <c r="O56" i="15" s="1"/>
  <c r="AO25" i="6"/>
  <c r="N56" i="15" s="1"/>
  <c r="AN25" i="6"/>
  <c r="AM25" i="6"/>
  <c r="AL25" i="6"/>
  <c r="AK25" i="6"/>
  <c r="AJ25" i="6"/>
  <c r="AI25" i="6"/>
  <c r="AH25" i="6"/>
  <c r="AP24" i="6"/>
  <c r="O55" i="15" s="1"/>
  <c r="AO24" i="6"/>
  <c r="N55" i="15" s="1"/>
  <c r="AN24" i="6"/>
  <c r="AM24" i="6"/>
  <c r="AL24" i="6"/>
  <c r="AK24" i="6"/>
  <c r="AJ24" i="6"/>
  <c r="AI24" i="6"/>
  <c r="AH24" i="6"/>
  <c r="AP23" i="6"/>
  <c r="O54" i="15" s="1"/>
  <c r="AO23" i="6"/>
  <c r="N54" i="15" s="1"/>
  <c r="AN23" i="6"/>
  <c r="AM23" i="6"/>
  <c r="AL23" i="6"/>
  <c r="AK23" i="6"/>
  <c r="AJ23" i="6"/>
  <c r="AI23" i="6"/>
  <c r="AH23" i="6"/>
  <c r="AP22" i="6"/>
  <c r="O53" i="15" s="1"/>
  <c r="AO22" i="6"/>
  <c r="N53" i="15" s="1"/>
  <c r="AN22" i="6"/>
  <c r="AM22" i="6"/>
  <c r="AL22" i="6"/>
  <c r="AK22" i="6"/>
  <c r="AJ22" i="6"/>
  <c r="AI22" i="6"/>
  <c r="AH22" i="6"/>
  <c r="AP21" i="6"/>
  <c r="O52" i="15" s="1"/>
  <c r="AO21" i="6"/>
  <c r="N52" i="15" s="1"/>
  <c r="AN21" i="6"/>
  <c r="AM21" i="6"/>
  <c r="AL21" i="6"/>
  <c r="AK21" i="6"/>
  <c r="AJ21" i="6"/>
  <c r="AI21" i="6"/>
  <c r="AH21" i="6"/>
  <c r="AP20" i="6"/>
  <c r="O51" i="15" s="1"/>
  <c r="AO20" i="6"/>
  <c r="N51" i="15" s="1"/>
  <c r="AN20" i="6"/>
  <c r="AM20" i="6"/>
  <c r="AL20" i="6"/>
  <c r="AK20" i="6"/>
  <c r="AJ20" i="6"/>
  <c r="AI20" i="6"/>
  <c r="AH20" i="6"/>
  <c r="AP19" i="6"/>
  <c r="O50" i="15" s="1"/>
  <c r="AO19" i="6"/>
  <c r="N50" i="15" s="1"/>
  <c r="AN19" i="6"/>
  <c r="AM19" i="6"/>
  <c r="AL19" i="6"/>
  <c r="AK19" i="6"/>
  <c r="AJ19" i="6"/>
  <c r="AI19" i="6"/>
  <c r="AH19" i="6"/>
  <c r="AP18" i="6"/>
  <c r="O49" i="15" s="1"/>
  <c r="AO18" i="6"/>
  <c r="N49" i="15" s="1"/>
  <c r="AN18" i="6"/>
  <c r="AM18" i="6"/>
  <c r="AL18" i="6"/>
  <c r="AK18" i="6"/>
  <c r="AJ18" i="6"/>
  <c r="AI18" i="6"/>
  <c r="AH18" i="6"/>
  <c r="AP17" i="6"/>
  <c r="O48" i="15" s="1"/>
  <c r="AO17" i="6"/>
  <c r="N48" i="15" s="1"/>
  <c r="AN17" i="6"/>
  <c r="AM17" i="6"/>
  <c r="AL17" i="6"/>
  <c r="AK17" i="6"/>
  <c r="AJ17" i="6"/>
  <c r="AI17" i="6"/>
  <c r="AH17" i="6"/>
  <c r="AP16" i="6"/>
  <c r="O47" i="15" s="1"/>
  <c r="AO16" i="6"/>
  <c r="N47" i="15" s="1"/>
  <c r="AN16" i="6"/>
  <c r="AM16" i="6"/>
  <c r="AL16" i="6"/>
  <c r="AK16" i="6"/>
  <c r="AJ16" i="6"/>
  <c r="AI16" i="6"/>
  <c r="AH16" i="6"/>
  <c r="AP15" i="6"/>
  <c r="O46" i="15" s="1"/>
  <c r="AO15" i="6"/>
  <c r="N46" i="15" s="1"/>
  <c r="AN15" i="6"/>
  <c r="AM15" i="6"/>
  <c r="AL15" i="6"/>
  <c r="AK15" i="6"/>
  <c r="AJ15" i="6"/>
  <c r="AI15" i="6"/>
  <c r="AH15" i="6"/>
  <c r="AP14" i="6"/>
  <c r="O45" i="15" s="1"/>
  <c r="AO14" i="6"/>
  <c r="N45" i="15" s="1"/>
  <c r="AN14" i="6"/>
  <c r="AM14" i="6"/>
  <c r="AL14" i="6"/>
  <c r="AK14" i="6"/>
  <c r="AJ14" i="6"/>
  <c r="AI14" i="6"/>
  <c r="AH14" i="6"/>
  <c r="AP13" i="6"/>
  <c r="O44" i="15" s="1"/>
  <c r="AO13" i="6"/>
  <c r="N44" i="15" s="1"/>
  <c r="AN13" i="6"/>
  <c r="AM13" i="6"/>
  <c r="AL13" i="6"/>
  <c r="AK13" i="6"/>
  <c r="AJ13" i="6"/>
  <c r="AI13" i="6"/>
  <c r="AH13" i="6"/>
  <c r="AP12" i="6"/>
  <c r="O43" i="15" s="1"/>
  <c r="AO12" i="6"/>
  <c r="N43" i="15" s="1"/>
  <c r="AN12" i="6"/>
  <c r="AM12" i="6"/>
  <c r="AL12" i="6"/>
  <c r="AK12" i="6"/>
  <c r="AJ12" i="6"/>
  <c r="AI12" i="6"/>
  <c r="AH12" i="6"/>
  <c r="AP11" i="6"/>
  <c r="O42" i="15" s="1"/>
  <c r="AO11" i="6"/>
  <c r="N42" i="15" s="1"/>
  <c r="AN11" i="6"/>
  <c r="AM11" i="6"/>
  <c r="AL11" i="6"/>
  <c r="AK11" i="6"/>
  <c r="AJ11" i="6"/>
  <c r="AI11" i="6"/>
  <c r="AH11" i="6"/>
  <c r="AP10" i="6"/>
  <c r="O41" i="15" s="1"/>
  <c r="AO10" i="6"/>
  <c r="N41" i="15" s="1"/>
  <c r="AN10" i="6"/>
  <c r="AM10" i="6"/>
  <c r="AL10" i="6"/>
  <c r="AK10" i="6"/>
  <c r="AJ10" i="6"/>
  <c r="AI10" i="6"/>
  <c r="AH10" i="6"/>
  <c r="AP9" i="6"/>
  <c r="O40" i="15" s="1"/>
  <c r="AO9" i="6"/>
  <c r="N40" i="15" s="1"/>
  <c r="AN9" i="6"/>
  <c r="AM9" i="6"/>
  <c r="AL9" i="6"/>
  <c r="AK9" i="6"/>
  <c r="AJ9" i="6"/>
  <c r="AI9" i="6"/>
  <c r="AH9" i="6"/>
  <c r="AP8" i="6"/>
  <c r="O39" i="15" s="1"/>
  <c r="AO8" i="6"/>
  <c r="N39" i="15" s="1"/>
  <c r="AN8" i="6"/>
  <c r="AM8" i="6"/>
  <c r="AL8" i="6"/>
  <c r="AK8" i="6"/>
  <c r="AJ8" i="6"/>
  <c r="AI8" i="6"/>
  <c r="AH8" i="6"/>
  <c r="AO7" i="6"/>
  <c r="N38" i="15" s="1"/>
  <c r="AN7" i="6"/>
  <c r="AM7" i="6"/>
  <c r="AL7" i="6"/>
  <c r="AK7" i="6"/>
  <c r="AK29" i="6" s="1"/>
  <c r="AJ7" i="6"/>
  <c r="AI7" i="6"/>
  <c r="AH7" i="6"/>
  <c r="L59" i="15"/>
  <c r="L39" i="15"/>
  <c r="L69" i="15" s="1"/>
  <c r="L40" i="15"/>
  <c r="L70" i="15" s="1"/>
  <c r="L41" i="15"/>
  <c r="L42" i="15"/>
  <c r="L72" i="15" s="1"/>
  <c r="L43" i="15"/>
  <c r="L73" i="15" s="1"/>
  <c r="L44" i="15"/>
  <c r="L74" i="15" s="1"/>
  <c r="L45" i="15"/>
  <c r="L75" i="15" s="1"/>
  <c r="L47" i="15"/>
  <c r="L77" i="15" s="1"/>
  <c r="L48" i="15"/>
  <c r="L78" i="15" s="1"/>
  <c r="L49" i="15"/>
  <c r="L79" i="15" s="1"/>
  <c r="L50" i="15"/>
  <c r="L80" i="15" s="1"/>
  <c r="L51" i="15"/>
  <c r="L81" i="15" s="1"/>
  <c r="L52" i="15"/>
  <c r="L82" i="15" s="1"/>
  <c r="L53" i="15"/>
  <c r="L83" i="15" s="1"/>
  <c r="L55" i="15"/>
  <c r="L56" i="15"/>
  <c r="L57" i="15"/>
  <c r="L58" i="15"/>
  <c r="AT7" i="5"/>
  <c r="AT29" i="5" s="1"/>
  <c r="AU7" i="5"/>
  <c r="AV7" i="5"/>
  <c r="AW7" i="5"/>
  <c r="M8" i="15" s="1"/>
  <c r="AX7" i="5"/>
  <c r="AY7" i="5"/>
  <c r="AZ7" i="5"/>
  <c r="AT8" i="5"/>
  <c r="AU8" i="5"/>
  <c r="AV8" i="5"/>
  <c r="AW8" i="5"/>
  <c r="M9" i="15" s="1"/>
  <c r="AX8" i="5"/>
  <c r="AY8" i="5"/>
  <c r="AZ8" i="5"/>
  <c r="AT9" i="5"/>
  <c r="AU9" i="5"/>
  <c r="AV9" i="5"/>
  <c r="AW9" i="5"/>
  <c r="M10" i="15" s="1"/>
  <c r="M70" i="15" s="1"/>
  <c r="AX9" i="5"/>
  <c r="AY9" i="5"/>
  <c r="AZ9" i="5"/>
  <c r="AT10" i="5"/>
  <c r="AU10" i="5"/>
  <c r="AV10" i="5"/>
  <c r="AW10" i="5"/>
  <c r="M11" i="15" s="1"/>
  <c r="AX10" i="5"/>
  <c r="AY10" i="5"/>
  <c r="AZ10" i="5"/>
  <c r="AT11" i="5"/>
  <c r="AU11" i="5"/>
  <c r="AV11" i="5"/>
  <c r="AW11" i="5"/>
  <c r="M12" i="15" s="1"/>
  <c r="AX11" i="5"/>
  <c r="AY11" i="5"/>
  <c r="AZ11" i="5"/>
  <c r="AT12" i="5"/>
  <c r="AU12" i="5"/>
  <c r="AV12" i="5"/>
  <c r="AW12" i="5"/>
  <c r="M13" i="15" s="1"/>
  <c r="AX12" i="5"/>
  <c r="AY12" i="5"/>
  <c r="AZ12" i="5"/>
  <c r="AT13" i="5"/>
  <c r="AU13" i="5"/>
  <c r="AV13" i="5"/>
  <c r="AW13" i="5"/>
  <c r="M14" i="15" s="1"/>
  <c r="AX13" i="5"/>
  <c r="AY13" i="5"/>
  <c r="AZ13" i="5"/>
  <c r="AT14" i="5"/>
  <c r="AU14" i="5"/>
  <c r="AV14" i="5"/>
  <c r="AW14" i="5"/>
  <c r="M15" i="15" s="1"/>
  <c r="AX14" i="5"/>
  <c r="AY14" i="5"/>
  <c r="AZ14" i="5"/>
  <c r="AT15" i="5"/>
  <c r="AU15" i="5"/>
  <c r="AV15" i="5"/>
  <c r="AW15" i="5"/>
  <c r="M16" i="15" s="1"/>
  <c r="AX15" i="5"/>
  <c r="AY15" i="5"/>
  <c r="AZ15" i="5"/>
  <c r="AT16" i="5"/>
  <c r="AU16" i="5"/>
  <c r="AV16" i="5"/>
  <c r="AW16" i="5"/>
  <c r="M17" i="15" s="1"/>
  <c r="AX16" i="5"/>
  <c r="AY16" i="5"/>
  <c r="AZ16" i="5"/>
  <c r="AT17" i="5"/>
  <c r="AU17" i="5"/>
  <c r="AV17" i="5"/>
  <c r="AW17" i="5"/>
  <c r="M18" i="15" s="1"/>
  <c r="M78" i="15" s="1"/>
  <c r="AX17" i="5"/>
  <c r="AY17" i="5"/>
  <c r="AZ17" i="5"/>
  <c r="AT18" i="5"/>
  <c r="AU18" i="5"/>
  <c r="AV18" i="5"/>
  <c r="AW18" i="5"/>
  <c r="M19" i="15" s="1"/>
  <c r="AX18" i="5"/>
  <c r="AY18" i="5"/>
  <c r="AZ18" i="5"/>
  <c r="AT19" i="5"/>
  <c r="AU19" i="5"/>
  <c r="AV19" i="5"/>
  <c r="AW19" i="5"/>
  <c r="M20" i="15" s="1"/>
  <c r="AX19" i="5"/>
  <c r="AY19" i="5"/>
  <c r="AZ19" i="5"/>
  <c r="AT20" i="5"/>
  <c r="AU20" i="5"/>
  <c r="AV20" i="5"/>
  <c r="AW20" i="5"/>
  <c r="M21" i="15" s="1"/>
  <c r="AX20" i="5"/>
  <c r="AY20" i="5"/>
  <c r="AZ20" i="5"/>
  <c r="AT21" i="5"/>
  <c r="AU21" i="5"/>
  <c r="AV21" i="5"/>
  <c r="AW21" i="5"/>
  <c r="M22" i="15" s="1"/>
  <c r="M82" i="15" s="1"/>
  <c r="AX21" i="5"/>
  <c r="AY21" i="5"/>
  <c r="AZ21" i="5"/>
  <c r="AT22" i="5"/>
  <c r="AU22" i="5"/>
  <c r="AV22" i="5"/>
  <c r="AW22" i="5"/>
  <c r="M23" i="15" s="1"/>
  <c r="AX22" i="5"/>
  <c r="AY22" i="5"/>
  <c r="AZ22" i="5"/>
  <c r="AT23" i="5"/>
  <c r="AU23" i="5"/>
  <c r="AV23" i="5"/>
  <c r="AW23" i="5"/>
  <c r="M24" i="15" s="1"/>
  <c r="AX23" i="5"/>
  <c r="AY23" i="5"/>
  <c r="AZ23" i="5"/>
  <c r="AT24" i="5"/>
  <c r="AU24" i="5"/>
  <c r="AV24" i="5"/>
  <c r="AW24" i="5"/>
  <c r="M25" i="15" s="1"/>
  <c r="AX24" i="5"/>
  <c r="AY24" i="5"/>
  <c r="AZ24" i="5"/>
  <c r="AT25" i="5"/>
  <c r="AU25" i="5"/>
  <c r="AV25" i="5"/>
  <c r="AW25" i="5"/>
  <c r="M26" i="15" s="1"/>
  <c r="M86" i="15" s="1"/>
  <c r="AX25" i="5"/>
  <c r="AY25" i="5"/>
  <c r="AZ25" i="5"/>
  <c r="AT26" i="5"/>
  <c r="AU26" i="5"/>
  <c r="AV26" i="5"/>
  <c r="AW26" i="5"/>
  <c r="M27" i="15" s="1"/>
  <c r="AX26" i="5"/>
  <c r="AY26" i="5"/>
  <c r="AZ26" i="5"/>
  <c r="AT27" i="5"/>
  <c r="AU27" i="5"/>
  <c r="AV27" i="5"/>
  <c r="AW27" i="5"/>
  <c r="M28" i="15" s="1"/>
  <c r="AX27" i="5"/>
  <c r="AY27" i="5"/>
  <c r="AZ27" i="5"/>
  <c r="AT28" i="5"/>
  <c r="AU28" i="5"/>
  <c r="AV28" i="5"/>
  <c r="AX28" i="5"/>
  <c r="AY28" i="5"/>
  <c r="AZ28" i="5"/>
  <c r="AS28" i="5"/>
  <c r="AW28" i="5" s="1"/>
  <c r="M29" i="15" s="1"/>
  <c r="M89" i="15" s="1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P28" i="5"/>
  <c r="O29" i="15" s="1"/>
  <c r="O89" i="15" s="1"/>
  <c r="AI7" i="5"/>
  <c r="AJ7" i="5"/>
  <c r="AK7" i="5"/>
  <c r="AL7" i="5"/>
  <c r="AM7" i="5"/>
  <c r="AM29" i="5" s="1"/>
  <c r="AN7" i="5"/>
  <c r="AO7" i="5"/>
  <c r="N8" i="15" s="1"/>
  <c r="AP7" i="5"/>
  <c r="O8" i="15" s="1"/>
  <c r="AI8" i="5"/>
  <c r="AJ8" i="5"/>
  <c r="AK8" i="5"/>
  <c r="AL8" i="5"/>
  <c r="AM8" i="5"/>
  <c r="AN8" i="5"/>
  <c r="AO8" i="5"/>
  <c r="N9" i="15" s="1"/>
  <c r="AP8" i="5"/>
  <c r="O9" i="15" s="1"/>
  <c r="O69" i="15" s="1"/>
  <c r="AI9" i="5"/>
  <c r="AJ9" i="5"/>
  <c r="AK9" i="5"/>
  <c r="AL9" i="5"/>
  <c r="AM9" i="5"/>
  <c r="AN9" i="5"/>
  <c r="AO9" i="5"/>
  <c r="N10" i="15" s="1"/>
  <c r="AP9" i="5"/>
  <c r="O10" i="15" s="1"/>
  <c r="AI10" i="5"/>
  <c r="AJ10" i="5"/>
  <c r="AK10" i="5"/>
  <c r="AL10" i="5"/>
  <c r="AM10" i="5"/>
  <c r="AN10" i="5"/>
  <c r="AO10" i="5"/>
  <c r="N11" i="15" s="1"/>
  <c r="N71" i="15" s="1"/>
  <c r="AP10" i="5"/>
  <c r="O11" i="15" s="1"/>
  <c r="AI11" i="5"/>
  <c r="AJ11" i="5"/>
  <c r="AK11" i="5"/>
  <c r="AL11" i="5"/>
  <c r="AM11" i="5"/>
  <c r="AN11" i="5"/>
  <c r="AO11" i="5"/>
  <c r="N12" i="15" s="1"/>
  <c r="AP11" i="5"/>
  <c r="O12" i="15" s="1"/>
  <c r="AI12" i="5"/>
  <c r="AJ12" i="5"/>
  <c r="AK12" i="5"/>
  <c r="AL12" i="5"/>
  <c r="AM12" i="5"/>
  <c r="AN12" i="5"/>
  <c r="AO12" i="5"/>
  <c r="N13" i="15" s="1"/>
  <c r="AP12" i="5"/>
  <c r="O13" i="15" s="1"/>
  <c r="O73" i="15" s="1"/>
  <c r="AI13" i="5"/>
  <c r="AJ13" i="5"/>
  <c r="AK13" i="5"/>
  <c r="AL13" i="5"/>
  <c r="AM13" i="5"/>
  <c r="AN13" i="5"/>
  <c r="AO13" i="5"/>
  <c r="N14" i="15" s="1"/>
  <c r="AP13" i="5"/>
  <c r="O14" i="15" s="1"/>
  <c r="AI14" i="5"/>
  <c r="AJ14" i="5"/>
  <c r="AK14" i="5"/>
  <c r="AL14" i="5"/>
  <c r="AM14" i="5"/>
  <c r="AN14" i="5"/>
  <c r="AO14" i="5"/>
  <c r="N15" i="15" s="1"/>
  <c r="N75" i="15" s="1"/>
  <c r="AP14" i="5"/>
  <c r="O15" i="15" s="1"/>
  <c r="AI15" i="5"/>
  <c r="AJ15" i="5"/>
  <c r="AK15" i="5"/>
  <c r="AL15" i="5"/>
  <c r="AM15" i="5"/>
  <c r="AN15" i="5"/>
  <c r="AO15" i="5"/>
  <c r="N16" i="15" s="1"/>
  <c r="AP15" i="5"/>
  <c r="O16" i="15" s="1"/>
  <c r="AI16" i="5"/>
  <c r="AJ16" i="5"/>
  <c r="AK16" i="5"/>
  <c r="AL16" i="5"/>
  <c r="AM16" i="5"/>
  <c r="AN16" i="5"/>
  <c r="AO16" i="5"/>
  <c r="N17" i="15" s="1"/>
  <c r="AP16" i="5"/>
  <c r="O17" i="15" s="1"/>
  <c r="O77" i="15" s="1"/>
  <c r="AI17" i="5"/>
  <c r="AJ17" i="5"/>
  <c r="AK17" i="5"/>
  <c r="AL17" i="5"/>
  <c r="AM17" i="5"/>
  <c r="AN17" i="5"/>
  <c r="AO17" i="5"/>
  <c r="N18" i="15" s="1"/>
  <c r="AP17" i="5"/>
  <c r="O18" i="15" s="1"/>
  <c r="AI18" i="5"/>
  <c r="AJ18" i="5"/>
  <c r="AK18" i="5"/>
  <c r="AL18" i="5"/>
  <c r="AM18" i="5"/>
  <c r="AN18" i="5"/>
  <c r="AO18" i="5"/>
  <c r="N19" i="15" s="1"/>
  <c r="N79" i="15" s="1"/>
  <c r="AP18" i="5"/>
  <c r="O19" i="15" s="1"/>
  <c r="AI19" i="5"/>
  <c r="AJ19" i="5"/>
  <c r="AK19" i="5"/>
  <c r="AL19" i="5"/>
  <c r="AM19" i="5"/>
  <c r="AN19" i="5"/>
  <c r="AO19" i="5"/>
  <c r="N20" i="15" s="1"/>
  <c r="AP19" i="5"/>
  <c r="O20" i="15" s="1"/>
  <c r="AI20" i="5"/>
  <c r="AJ20" i="5"/>
  <c r="AK20" i="5"/>
  <c r="AL20" i="5"/>
  <c r="AM20" i="5"/>
  <c r="AN20" i="5"/>
  <c r="AO20" i="5"/>
  <c r="N21" i="15" s="1"/>
  <c r="AP20" i="5"/>
  <c r="O21" i="15" s="1"/>
  <c r="O81" i="15" s="1"/>
  <c r="AI21" i="5"/>
  <c r="AJ21" i="5"/>
  <c r="AK21" i="5"/>
  <c r="AL21" i="5"/>
  <c r="AM21" i="5"/>
  <c r="AN21" i="5"/>
  <c r="AO21" i="5"/>
  <c r="N22" i="15" s="1"/>
  <c r="AP21" i="5"/>
  <c r="O22" i="15" s="1"/>
  <c r="AI22" i="5"/>
  <c r="AJ22" i="5"/>
  <c r="AK22" i="5"/>
  <c r="AL22" i="5"/>
  <c r="AM22" i="5"/>
  <c r="AN22" i="5"/>
  <c r="AO22" i="5"/>
  <c r="N23" i="15" s="1"/>
  <c r="N83" i="15" s="1"/>
  <c r="AP22" i="5"/>
  <c r="O23" i="15" s="1"/>
  <c r="AI23" i="5"/>
  <c r="AJ23" i="5"/>
  <c r="AK23" i="5"/>
  <c r="AL23" i="5"/>
  <c r="AM23" i="5"/>
  <c r="AN23" i="5"/>
  <c r="AO23" i="5"/>
  <c r="N24" i="15" s="1"/>
  <c r="AP23" i="5"/>
  <c r="O24" i="15" s="1"/>
  <c r="AI24" i="5"/>
  <c r="AJ24" i="5"/>
  <c r="AK24" i="5"/>
  <c r="AL24" i="5"/>
  <c r="AM24" i="5"/>
  <c r="AN24" i="5"/>
  <c r="AO24" i="5"/>
  <c r="N25" i="15" s="1"/>
  <c r="AP24" i="5"/>
  <c r="O25" i="15" s="1"/>
  <c r="O85" i="15" s="1"/>
  <c r="AI25" i="5"/>
  <c r="AJ25" i="5"/>
  <c r="AK25" i="5"/>
  <c r="AL25" i="5"/>
  <c r="AM25" i="5"/>
  <c r="AN25" i="5"/>
  <c r="AO25" i="5"/>
  <c r="N26" i="15" s="1"/>
  <c r="AP25" i="5"/>
  <c r="O26" i="15" s="1"/>
  <c r="AI26" i="5"/>
  <c r="AJ26" i="5"/>
  <c r="AK26" i="5"/>
  <c r="AL26" i="5"/>
  <c r="AM26" i="5"/>
  <c r="AN26" i="5"/>
  <c r="AO26" i="5"/>
  <c r="N27" i="15" s="1"/>
  <c r="N87" i="15" s="1"/>
  <c r="AP26" i="5"/>
  <c r="O27" i="15" s="1"/>
  <c r="AI27" i="5"/>
  <c r="AJ27" i="5"/>
  <c r="AK27" i="5"/>
  <c r="AL27" i="5"/>
  <c r="AM27" i="5"/>
  <c r="AN27" i="5"/>
  <c r="AO27" i="5"/>
  <c r="N28" i="15" s="1"/>
  <c r="AP27" i="5"/>
  <c r="O28" i="15" s="1"/>
  <c r="AI28" i="5"/>
  <c r="AJ28" i="5"/>
  <c r="AK28" i="5"/>
  <c r="AL28" i="5"/>
  <c r="AM28" i="5"/>
  <c r="AN28" i="5"/>
  <c r="AO28" i="5"/>
  <c r="N29" i="15" s="1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N29" i="5"/>
  <c r="AJ29" i="5"/>
  <c r="AI29" i="5"/>
  <c r="P85" i="15" l="1"/>
  <c r="P73" i="15"/>
  <c r="P69" i="15"/>
  <c r="R78" i="15"/>
  <c r="R86" i="15"/>
  <c r="Q74" i="15"/>
  <c r="BJ10" i="12"/>
  <c r="G11" i="15" s="1"/>
  <c r="G71" i="15" s="1"/>
  <c r="BJ12" i="12"/>
  <c r="G13" i="15" s="1"/>
  <c r="BJ23" i="12"/>
  <c r="G24" i="15" s="1"/>
  <c r="G84" i="15" s="1"/>
  <c r="BJ25" i="12"/>
  <c r="G26" i="15" s="1"/>
  <c r="G86" i="15" s="1"/>
  <c r="BJ27" i="12"/>
  <c r="G28" i="15" s="1"/>
  <c r="G88" i="15" s="1"/>
  <c r="BJ28" i="12"/>
  <c r="G29" i="15" s="1"/>
  <c r="G89" i="15" s="1"/>
  <c r="AV29" i="5"/>
  <c r="P81" i="15"/>
  <c r="P77" i="15"/>
  <c r="R74" i="15"/>
  <c r="R82" i="15"/>
  <c r="Q81" i="15"/>
  <c r="Q84" i="15"/>
  <c r="N86" i="15"/>
  <c r="AK29" i="5"/>
  <c r="E30" i="7"/>
  <c r="X29" i="7"/>
  <c r="AF29" i="7"/>
  <c r="AJ29" i="7"/>
  <c r="X30" i="7"/>
  <c r="AF30" i="7"/>
  <c r="BJ24" i="12"/>
  <c r="G25" i="15" s="1"/>
  <c r="G85" i="15" s="1"/>
  <c r="BB29" i="13"/>
  <c r="AU29" i="5"/>
  <c r="R70" i="15"/>
  <c r="Q77" i="15"/>
  <c r="L30" i="7"/>
  <c r="D30" i="7"/>
  <c r="Y29" i="7"/>
  <c r="AC29" i="7"/>
  <c r="AG29" i="7"/>
  <c r="AK29" i="7"/>
  <c r="Y30" i="7"/>
  <c r="AG30" i="7"/>
  <c r="P88" i="15"/>
  <c r="P84" i="15"/>
  <c r="M5" i="8"/>
  <c r="E5" i="8"/>
  <c r="P80" i="15"/>
  <c r="P76" i="15"/>
  <c r="P72" i="15"/>
  <c r="AC5" i="8"/>
  <c r="AK5" i="8"/>
  <c r="BC30" i="8"/>
  <c r="BG30" i="8"/>
  <c r="AW30" i="8"/>
  <c r="BA30" i="8"/>
  <c r="S71" i="15"/>
  <c r="S75" i="15"/>
  <c r="S79" i="15"/>
  <c r="S83" i="15"/>
  <c r="S87" i="15"/>
  <c r="S89" i="15"/>
  <c r="O80" i="15"/>
  <c r="O72" i="15"/>
  <c r="O88" i="15"/>
  <c r="O84" i="15"/>
  <c r="O76" i="15"/>
  <c r="N89" i="15"/>
  <c r="N88" i="15"/>
  <c r="N85" i="15"/>
  <c r="N84" i="15"/>
  <c r="N82" i="15"/>
  <c r="N81" i="15"/>
  <c r="N80" i="15"/>
  <c r="N78" i="15"/>
  <c r="N77" i="15"/>
  <c r="N76" i="15"/>
  <c r="N74" i="15"/>
  <c r="N73" i="15"/>
  <c r="N72" i="15"/>
  <c r="N70" i="15"/>
  <c r="N69" i="15"/>
  <c r="A4" i="13"/>
  <c r="H30" i="15"/>
  <c r="H68" i="15"/>
  <c r="H90" i="15" s="1"/>
  <c r="N30" i="15"/>
  <c r="N68" i="15"/>
  <c r="M74" i="15"/>
  <c r="O60" i="15"/>
  <c r="M30" i="7"/>
  <c r="AB29" i="7"/>
  <c r="S77" i="15"/>
  <c r="S85" i="15"/>
  <c r="L68" i="15"/>
  <c r="S30" i="15"/>
  <c r="R76" i="15"/>
  <c r="R84" i="15"/>
  <c r="R88" i="15"/>
  <c r="Q72" i="15"/>
  <c r="Q73" i="15"/>
  <c r="Q79" i="15"/>
  <c r="Q80" i="15"/>
  <c r="Q86" i="15"/>
  <c r="Q87" i="15"/>
  <c r="Q89" i="15"/>
  <c r="BL29" i="12"/>
  <c r="F8" i="15"/>
  <c r="F68" i="15" s="1"/>
  <c r="BJ7" i="12"/>
  <c r="G8" i="15" s="1"/>
  <c r="BJ20" i="12"/>
  <c r="G21" i="15" s="1"/>
  <c r="G81" i="15" s="1"/>
  <c r="F23" i="15"/>
  <c r="F83" i="15" s="1"/>
  <c r="F26" i="15"/>
  <c r="F86" i="15" s="1"/>
  <c r="S69" i="15"/>
  <c r="S81" i="15"/>
  <c r="AO29" i="5"/>
  <c r="M79" i="15"/>
  <c r="M75" i="15"/>
  <c r="M71" i="15"/>
  <c r="R80" i="15"/>
  <c r="M88" i="15"/>
  <c r="M84" i="15"/>
  <c r="M80" i="15"/>
  <c r="M76" i="15"/>
  <c r="M72" i="15"/>
  <c r="M30" i="15"/>
  <c r="U30" i="15" s="1"/>
  <c r="N60" i="15"/>
  <c r="P30" i="15"/>
  <c r="Z29" i="7"/>
  <c r="AD29" i="7"/>
  <c r="AH29" i="7"/>
  <c r="AL29" i="7"/>
  <c r="P86" i="15"/>
  <c r="P82" i="15"/>
  <c r="P78" i="15"/>
  <c r="P74" i="15"/>
  <c r="P70" i="15"/>
  <c r="BE30" i="8"/>
  <c r="S70" i="15"/>
  <c r="S72" i="15"/>
  <c r="S74" i="15"/>
  <c r="S76" i="15"/>
  <c r="S78" i="15"/>
  <c r="S80" i="15"/>
  <c r="S82" i="15"/>
  <c r="S84" i="15"/>
  <c r="S86" i="15"/>
  <c r="S88" i="15"/>
  <c r="E74" i="15"/>
  <c r="BH29" i="12"/>
  <c r="S73" i="15"/>
  <c r="BO30" i="8"/>
  <c r="M87" i="15"/>
  <c r="M83" i="15"/>
  <c r="AS29" i="6"/>
  <c r="M38" i="15"/>
  <c r="M60" i="15" s="1"/>
  <c r="R72" i="15"/>
  <c r="O87" i="15"/>
  <c r="O86" i="15"/>
  <c r="O83" i="15"/>
  <c r="O82" i="15"/>
  <c r="O79" i="15"/>
  <c r="O78" i="15"/>
  <c r="O75" i="15"/>
  <c r="O74" i="15"/>
  <c r="O71" i="15"/>
  <c r="O70" i="15"/>
  <c r="O30" i="15"/>
  <c r="O68" i="15"/>
  <c r="AS29" i="5"/>
  <c r="M85" i="15"/>
  <c r="M81" i="15"/>
  <c r="M77" i="15"/>
  <c r="M73" i="15"/>
  <c r="M69" i="15"/>
  <c r="W29" i="7"/>
  <c r="AA29" i="7"/>
  <c r="AE29" i="7"/>
  <c r="AI29" i="7"/>
  <c r="AM29" i="7"/>
  <c r="R30" i="15"/>
  <c r="BE29" i="7"/>
  <c r="P87" i="15"/>
  <c r="N5" i="8"/>
  <c r="F5" i="8"/>
  <c r="P83" i="15"/>
  <c r="P79" i="15"/>
  <c r="P75" i="15"/>
  <c r="P71" i="15"/>
  <c r="P38" i="15"/>
  <c r="P60" i="15" s="1"/>
  <c r="AB5" i="8"/>
  <c r="AJ5" i="8"/>
  <c r="AX30" i="8"/>
  <c r="BB30" i="8"/>
  <c r="BF30" i="8"/>
  <c r="R69" i="15"/>
  <c r="R71" i="15"/>
  <c r="R73" i="15"/>
  <c r="R75" i="15"/>
  <c r="R77" i="15"/>
  <c r="R79" i="15"/>
  <c r="R81" i="15"/>
  <c r="R83" i="15"/>
  <c r="R85" i="15"/>
  <c r="R87" i="15"/>
  <c r="R89" i="15"/>
  <c r="I30" i="15"/>
  <c r="I68" i="15"/>
  <c r="I90" i="15" s="1"/>
  <c r="BJ22" i="12"/>
  <c r="G23" i="15" s="1"/>
  <c r="G83" i="15" s="1"/>
  <c r="F29" i="15"/>
  <c r="F89" i="15" s="1"/>
  <c r="P68" i="15"/>
  <c r="R38" i="15"/>
  <c r="BL30" i="8"/>
  <c r="Q38" i="15"/>
  <c r="BI30" i="8"/>
  <c r="S38" i="15"/>
  <c r="B90" i="15"/>
  <c r="H29" i="11"/>
  <c r="D90" i="15"/>
  <c r="C90" i="15"/>
  <c r="R29" i="7"/>
  <c r="P29" i="7"/>
  <c r="N29" i="7"/>
  <c r="L29" i="7"/>
  <c r="J29" i="7"/>
  <c r="H29" i="7"/>
  <c r="F29" i="7"/>
  <c r="D29" i="7"/>
  <c r="S29" i="7"/>
  <c r="AZ29" i="7"/>
  <c r="AX29" i="7"/>
  <c r="AV29" i="7"/>
  <c r="AT29" i="7"/>
  <c r="AR29" i="7"/>
  <c r="BJ29" i="7"/>
  <c r="BG29" i="7"/>
  <c r="BL29" i="7"/>
  <c r="B29" i="7"/>
  <c r="Q29" i="7"/>
  <c r="O29" i="7"/>
  <c r="M29" i="7"/>
  <c r="K29" i="7"/>
  <c r="I29" i="7"/>
  <c r="G29" i="7"/>
  <c r="E29" i="7"/>
  <c r="C29" i="7"/>
  <c r="V29" i="7"/>
  <c r="AP29" i="7"/>
  <c r="BA29" i="7"/>
  <c r="AY29" i="7"/>
  <c r="AW29" i="7"/>
  <c r="AU29" i="7"/>
  <c r="AS29" i="7"/>
  <c r="BB29" i="7"/>
  <c r="BK29" i="7"/>
  <c r="BH29" i="7"/>
  <c r="BF29" i="7"/>
  <c r="F21" i="15"/>
  <c r="F81" i="15" s="1"/>
  <c r="AM29" i="6"/>
  <c r="AV29" i="6"/>
  <c r="AI29" i="6"/>
  <c r="F27" i="15"/>
  <c r="F87" i="15" s="1"/>
  <c r="F28" i="15"/>
  <c r="F88" i="15" s="1"/>
  <c r="AP29" i="5"/>
  <c r="AL29" i="5"/>
  <c r="AW29" i="5"/>
  <c r="F16" i="15"/>
  <c r="F76" i="15" s="1"/>
  <c r="BJ15" i="12"/>
  <c r="G16" i="15" s="1"/>
  <c r="G76" i="15" s="1"/>
  <c r="AR29" i="12"/>
  <c r="AT29" i="12"/>
  <c r="AV29" i="12"/>
  <c r="AZ29" i="12"/>
  <c r="BI17" i="12"/>
  <c r="F10" i="15"/>
  <c r="F70" i="15" s="1"/>
  <c r="BJ9" i="12"/>
  <c r="G10" i="15" s="1"/>
  <c r="G70" i="15" s="1"/>
  <c r="F12" i="15"/>
  <c r="F72" i="15" s="1"/>
  <c r="BJ11" i="12"/>
  <c r="G12" i="15" s="1"/>
  <c r="G72" i="15" s="1"/>
  <c r="F14" i="15"/>
  <c r="F74" i="15" s="1"/>
  <c r="BJ13" i="12"/>
  <c r="G14" i="15" s="1"/>
  <c r="G74" i="15" s="1"/>
  <c r="BJ14" i="12"/>
  <c r="G15" i="15" s="1"/>
  <c r="F18" i="15"/>
  <c r="F78" i="15" s="1"/>
  <c r="AW17" i="12"/>
  <c r="BI29" i="12"/>
  <c r="BG29" i="12"/>
  <c r="BB29" i="12"/>
  <c r="AS29" i="12"/>
  <c r="AU29" i="12"/>
  <c r="AW29" i="12"/>
  <c r="BA29" i="12"/>
  <c r="BC29" i="12"/>
  <c r="BM29" i="12"/>
  <c r="F9" i="15"/>
  <c r="F69" i="15" s="1"/>
  <c r="D29" i="11"/>
  <c r="F13" i="15"/>
  <c r="F73" i="15" s="1"/>
  <c r="C29" i="11"/>
  <c r="E29" i="11"/>
  <c r="D60" i="15" s="1"/>
  <c r="B29" i="11"/>
  <c r="B60" i="15" s="1"/>
  <c r="AH29" i="5"/>
  <c r="AZ29" i="5"/>
  <c r="AX29" i="5"/>
  <c r="AO29" i="6"/>
  <c r="F11" i="15"/>
  <c r="F71" i="15" s="1"/>
  <c r="F20" i="15"/>
  <c r="F80" i="15" s="1"/>
  <c r="F22" i="15"/>
  <c r="F82" i="15" s="1"/>
  <c r="AY29" i="5"/>
  <c r="G29" i="11"/>
  <c r="C60" i="15" s="1"/>
  <c r="F29" i="11"/>
  <c r="E60" i="15" s="1"/>
  <c r="BJ17" i="12"/>
  <c r="G18" i="15" s="1"/>
  <c r="G78" i="15" s="1"/>
  <c r="BF29" i="12"/>
  <c r="AH29" i="6"/>
  <c r="AJ29" i="6"/>
  <c r="AL29" i="6"/>
  <c r="AN29" i="6"/>
  <c r="AP29" i="6"/>
  <c r="AT29" i="6"/>
  <c r="G73" i="15" l="1"/>
  <c r="N90" i="15"/>
  <c r="O90" i="15"/>
  <c r="P90" i="15"/>
  <c r="M68" i="15"/>
  <c r="M90" i="15" s="1"/>
  <c r="G30" i="15"/>
  <c r="G68" i="15"/>
  <c r="F24" i="15"/>
  <c r="S60" i="15"/>
  <c r="S68" i="15"/>
  <c r="S90" i="15" s="1"/>
  <c r="Q60" i="15"/>
  <c r="Q68" i="15"/>
  <c r="R60" i="15"/>
  <c r="R68" i="15"/>
  <c r="R90" i="15" s="1"/>
  <c r="BJ29" i="12"/>
  <c r="BI27" i="7"/>
  <c r="Q28" i="15" s="1"/>
  <c r="Q88" i="15" s="1"/>
  <c r="F30" i="15" l="1"/>
  <c r="F84" i="15"/>
  <c r="F90" i="15" s="1"/>
  <c r="L25" i="15"/>
  <c r="L85" i="15" s="1"/>
  <c r="L26" i="15"/>
  <c r="L86" i="15" s="1"/>
  <c r="L27" i="15"/>
  <c r="L87" i="15" s="1"/>
  <c r="L28" i="15"/>
  <c r="L88" i="15" s="1"/>
  <c r="L29" i="15"/>
  <c r="L89" i="15" s="1"/>
  <c r="L11" i="15" l="1"/>
  <c r="L71" i="15" l="1"/>
  <c r="L30" i="15"/>
  <c r="BI22" i="7"/>
  <c r="Q23" i="15" s="1"/>
  <c r="Q83" i="15" s="1"/>
  <c r="BI10" i="7"/>
  <c r="Q11" i="15" s="1"/>
  <c r="Q71" i="15" s="1"/>
  <c r="BI9" i="7"/>
  <c r="Q10" i="15" s="1"/>
  <c r="Q70" i="15" l="1"/>
  <c r="BI15" i="7"/>
  <c r="BI29" i="7" l="1"/>
  <c r="Q16" i="15"/>
  <c r="E73" i="15"/>
  <c r="E75" i="15"/>
  <c r="G75" i="15"/>
  <c r="G90" i="15" s="1"/>
  <c r="Q76" i="15" l="1"/>
  <c r="Q90" i="15" s="1"/>
  <c r="Q30" i="15"/>
  <c r="L46" i="15"/>
  <c r="E90" i="15"/>
  <c r="L76" i="15" l="1"/>
  <c r="L90" i="15" s="1"/>
  <c r="L60" i="15"/>
  <c r="G9" i="10"/>
  <c r="G29" i="10" s="1"/>
  <c r="I9" i="10"/>
  <c r="I29" i="10" s="1"/>
  <c r="H9" i="10"/>
  <c r="H29" i="10" s="1"/>
</calcChain>
</file>

<file path=xl/sharedStrings.xml><?xml version="1.0" encoding="utf-8"?>
<sst xmlns="http://schemas.openxmlformats.org/spreadsheetml/2006/main" count="6737" uniqueCount="483">
  <si>
    <t>CISCO</t>
  </si>
  <si>
    <t>TOTAL</t>
  </si>
  <si>
    <t>ALAOTRA-MANGORO</t>
  </si>
  <si>
    <t xml:space="preserve"> AMBATONDRAZAKA</t>
  </si>
  <si>
    <t xml:space="preserve"> AMPARAFARAVOLA</t>
  </si>
  <si>
    <t xml:space="preserve"> ANDILAMENA</t>
  </si>
  <si>
    <t xml:space="preserve"> ANOSIBE AN'ALA</t>
  </si>
  <si>
    <t xml:space="preserve"> MORAMANGA</t>
  </si>
  <si>
    <t>AMORON'I MANIA</t>
  </si>
  <si>
    <t>AMBATOFINANDRAHANA</t>
  </si>
  <si>
    <t xml:space="preserve"> AMBOSITRA</t>
  </si>
  <si>
    <t xml:space="preserve"> FANDRIANA</t>
  </si>
  <si>
    <t xml:space="preserve"> MANANDRIANA</t>
  </si>
  <si>
    <t>ANALAMANGA</t>
  </si>
  <si>
    <t xml:space="preserve"> AMBOHIDRATRIMO</t>
  </si>
  <si>
    <t xml:space="preserve"> ANDRAMASINA</t>
  </si>
  <si>
    <t xml:space="preserve"> ANJOZOROBE</t>
  </si>
  <si>
    <t xml:space="preserve"> ANKAZOBE</t>
  </si>
  <si>
    <t xml:space="preserve"> ANTANANARIVO ATSIMONDRANO</t>
  </si>
  <si>
    <t xml:space="preserve"> ANTANANARIVO AVARADRANO</t>
  </si>
  <si>
    <t xml:space="preserve"> ANTANANARIVO RENIVOHITRA</t>
  </si>
  <si>
    <t xml:space="preserve"> MANJAKANDRIANA</t>
  </si>
  <si>
    <t>ANALANJIROFO</t>
  </si>
  <si>
    <t xml:space="preserve"> FENOARIVO-EST</t>
  </si>
  <si>
    <t xml:space="preserve"> MANANARA-NORD</t>
  </si>
  <si>
    <t xml:space="preserve"> MAROANTSETRA</t>
  </si>
  <si>
    <t xml:space="preserve"> SAINTE-MARIE</t>
  </si>
  <si>
    <t xml:space="preserve"> SOANIERANA IVONGO</t>
  </si>
  <si>
    <t xml:space="preserve"> VAVATENINA</t>
  </si>
  <si>
    <t>ANDROY</t>
  </si>
  <si>
    <t xml:space="preserve"> AMBOVOMBE</t>
  </si>
  <si>
    <t xml:space="preserve"> BEKILY</t>
  </si>
  <si>
    <t xml:space="preserve"> BELOHA</t>
  </si>
  <si>
    <t xml:space="preserve"> TSIHOMBE</t>
  </si>
  <si>
    <t>ANOSY</t>
  </si>
  <si>
    <t xml:space="preserve"> AMBOASARY-SUD</t>
  </si>
  <si>
    <t xml:space="preserve"> BETROKA</t>
  </si>
  <si>
    <t xml:space="preserve"> TAOLANARO</t>
  </si>
  <si>
    <t>ATSIMO-ANDREFANA</t>
  </si>
  <si>
    <t xml:space="preserve"> AMPANIHY</t>
  </si>
  <si>
    <t xml:space="preserve"> ANKAZOABO</t>
  </si>
  <si>
    <t xml:space="preserve"> BENENITRA</t>
  </si>
  <si>
    <t xml:space="preserve"> BEROROHA</t>
  </si>
  <si>
    <t xml:space="preserve"> BETIOKY</t>
  </si>
  <si>
    <t xml:space="preserve"> MOROMBE</t>
  </si>
  <si>
    <t xml:space="preserve"> SAKARAHA</t>
  </si>
  <si>
    <t xml:space="preserve"> TOLIARA I</t>
  </si>
  <si>
    <t xml:space="preserve"> TOLIARA II</t>
  </si>
  <si>
    <t>ATSIMO-ATSINANANA</t>
  </si>
  <si>
    <t xml:space="preserve"> BEFOTAKA</t>
  </si>
  <si>
    <t xml:space="preserve"> FARAFANGANA</t>
  </si>
  <si>
    <t xml:space="preserve"> MIDONGY-SUD</t>
  </si>
  <si>
    <t xml:space="preserve"> VAGAINDRANO</t>
  </si>
  <si>
    <t xml:space="preserve"> VONDROZO</t>
  </si>
  <si>
    <t>ATSINANANA</t>
  </si>
  <si>
    <t xml:space="preserve"> ANTANAMBAO-MANAMPOTSY</t>
  </si>
  <si>
    <t xml:space="preserve"> BRICKAVILLE</t>
  </si>
  <si>
    <t xml:space="preserve"> MAHANORO</t>
  </si>
  <si>
    <t xml:space="preserve"> MAROLAMBO</t>
  </si>
  <si>
    <t xml:space="preserve"> TOAMASINA I</t>
  </si>
  <si>
    <t xml:space="preserve"> TOAMASINA II</t>
  </si>
  <si>
    <t xml:space="preserve"> VATOMANDRY</t>
  </si>
  <si>
    <t>BETSIBOKA</t>
  </si>
  <si>
    <t xml:space="preserve"> KANDREHO</t>
  </si>
  <si>
    <t xml:space="preserve"> MAEVATANANA</t>
  </si>
  <si>
    <t xml:space="preserve"> TSARATANANA</t>
  </si>
  <si>
    <t>BOENY</t>
  </si>
  <si>
    <t xml:space="preserve"> AMBATOBOENY</t>
  </si>
  <si>
    <t xml:space="preserve"> MAHAJANGA I</t>
  </si>
  <si>
    <t xml:space="preserve"> MAHAJANGA II</t>
  </si>
  <si>
    <t xml:space="preserve"> MAROVOAY</t>
  </si>
  <si>
    <t xml:space="preserve"> MITSINJO</t>
  </si>
  <si>
    <t xml:space="preserve"> SOALALA</t>
  </si>
  <si>
    <t>BONGOLAVA</t>
  </si>
  <si>
    <t xml:space="preserve"> FENOARIVOBE</t>
  </si>
  <si>
    <t xml:space="preserve"> TSIROANOMANDIDY</t>
  </si>
  <si>
    <t>DIANA</t>
  </si>
  <si>
    <t xml:space="preserve"> AMBANJA</t>
  </si>
  <si>
    <t xml:space="preserve"> AMBILOBE</t>
  </si>
  <si>
    <t xml:space="preserve"> ANTSIRANANA I</t>
  </si>
  <si>
    <t xml:space="preserve"> ANTSIRANANA II</t>
  </si>
  <si>
    <t xml:space="preserve"> NOSY-BE</t>
  </si>
  <si>
    <t>HAUTE MATSIATRA</t>
  </si>
  <si>
    <t xml:space="preserve"> AMBALAVAO</t>
  </si>
  <si>
    <t xml:space="preserve"> AMBOHIMAHASOA</t>
  </si>
  <si>
    <t xml:space="preserve"> FIANARANTSOA I</t>
  </si>
  <si>
    <t xml:space="preserve"> FIANARANTSOA II</t>
  </si>
  <si>
    <t xml:space="preserve"> IKALAMAVONY</t>
  </si>
  <si>
    <t>IHOROMBE</t>
  </si>
  <si>
    <t xml:space="preserve"> IAKORA</t>
  </si>
  <si>
    <t xml:space="preserve"> IHOSY</t>
  </si>
  <si>
    <t xml:space="preserve"> IVOHIBE</t>
  </si>
  <si>
    <t>ITASY</t>
  </si>
  <si>
    <t xml:space="preserve"> ARIVONIMAMO</t>
  </si>
  <si>
    <t xml:space="preserve"> MIARINARIVO</t>
  </si>
  <si>
    <t xml:space="preserve"> SOAVINANDRIANA</t>
  </si>
  <si>
    <t>MELAKY</t>
  </si>
  <si>
    <t xml:space="preserve"> AMBATOMAINTY</t>
  </si>
  <si>
    <t xml:space="preserve"> ANTSALOVA</t>
  </si>
  <si>
    <t xml:space="preserve"> BESALAMPY</t>
  </si>
  <si>
    <t xml:space="preserve"> MAINTIRANO</t>
  </si>
  <si>
    <t xml:space="preserve"> MORAFENOBE</t>
  </si>
  <si>
    <t>MENABE</t>
  </si>
  <si>
    <t xml:space="preserve"> BELON'ITSIRIBIHINA</t>
  </si>
  <si>
    <t xml:space="preserve"> MAHABO</t>
  </si>
  <si>
    <t xml:space="preserve"> MANJA</t>
  </si>
  <si>
    <t xml:space="preserve"> MIANDRIVAZO</t>
  </si>
  <si>
    <t xml:space="preserve"> MORONDAVA</t>
  </si>
  <si>
    <t>SAVA</t>
  </si>
  <si>
    <t xml:space="preserve"> ANDAPA</t>
  </si>
  <si>
    <t xml:space="preserve"> ANTALAHA</t>
  </si>
  <si>
    <t xml:space="preserve"> SAMBAVA</t>
  </si>
  <si>
    <t xml:space="preserve"> VOHEMAR</t>
  </si>
  <si>
    <t>SOFIA</t>
  </si>
  <si>
    <t xml:space="preserve"> ANALALAVA</t>
  </si>
  <si>
    <t xml:space="preserve"> ANTSOHIHY</t>
  </si>
  <si>
    <t xml:space="preserve"> BEALANANA</t>
  </si>
  <si>
    <t xml:space="preserve"> BEFANDRIANA-NORD</t>
  </si>
  <si>
    <t xml:space="preserve"> MAMPIKONY</t>
  </si>
  <si>
    <t xml:space="preserve"> MANDRITSARA</t>
  </si>
  <si>
    <t xml:space="preserve"> PORT-BERGE</t>
  </si>
  <si>
    <t>VAKINANKARATRA</t>
  </si>
  <si>
    <t xml:space="preserve"> AMBATOLAMPY</t>
  </si>
  <si>
    <t xml:space="preserve"> ANTANIFOTSY</t>
  </si>
  <si>
    <t xml:space="preserve"> ANTSIRABE I</t>
  </si>
  <si>
    <t xml:space="preserve"> ANTSIRABE II</t>
  </si>
  <si>
    <t xml:space="preserve"> BETAFO</t>
  </si>
  <si>
    <t xml:space="preserve"> FARATSIHO</t>
  </si>
  <si>
    <t xml:space="preserve"> MANDOTO</t>
  </si>
  <si>
    <t>VATOVAVY FITOVINANY</t>
  </si>
  <si>
    <t xml:space="preserve"> IFANADIANA</t>
  </si>
  <si>
    <t xml:space="preserve"> IKONGO</t>
  </si>
  <si>
    <t xml:space="preserve"> MANAKARA</t>
  </si>
  <si>
    <t xml:space="preserve"> MANANJARY</t>
  </si>
  <si>
    <t xml:space="preserve"> NOSY-VARIKA</t>
  </si>
  <si>
    <t xml:space="preserve"> VOHIPENO</t>
  </si>
  <si>
    <t xml:space="preserve"> AMBATOFINANDRAHANA</t>
  </si>
  <si>
    <t>ATSINANANA / ANTANAMBAO-MANAMPOTSY</t>
  </si>
  <si>
    <t>ATSINANANA / BRICKAVILLE</t>
  </si>
  <si>
    <t>ATSINANANA / MAHANORO</t>
  </si>
  <si>
    <t>ATSINANANA / MAROLAMBO</t>
  </si>
  <si>
    <t>ATSINANANA / TOAMASINA I</t>
  </si>
  <si>
    <t>ATSINANANA / TOAMASINA II</t>
  </si>
  <si>
    <t>ATSINANANA / VATOMANDRY</t>
  </si>
  <si>
    <t xml:space="preserve"> CISCO</t>
  </si>
  <si>
    <t>AMBATONDRAZAKA</t>
  </si>
  <si>
    <t>AMPARAFARAVOLA</t>
  </si>
  <si>
    <t>ANDILAMENA</t>
  </si>
  <si>
    <t>ANOSIBE AN'ALA</t>
  </si>
  <si>
    <t>MORAMANGA</t>
  </si>
  <si>
    <t>AMBOSITRA</t>
  </si>
  <si>
    <t>FANDRIANA</t>
  </si>
  <si>
    <t>MANANDRIANA</t>
  </si>
  <si>
    <t>AMBOHIDRATRIMO</t>
  </si>
  <si>
    <t>ANDRAMASINA</t>
  </si>
  <si>
    <t>ANJOZOROBE</t>
  </si>
  <si>
    <t>ANKAZOBE</t>
  </si>
  <si>
    <t>ANTANANARIVO ATSIMONDRANO</t>
  </si>
  <si>
    <t>ANTANANARIVO AVARADRANO</t>
  </si>
  <si>
    <t>ANTANANARIVO RENIVOHITRA</t>
  </si>
  <si>
    <t>MANJAKANDRIANA</t>
  </si>
  <si>
    <t>ANALANJOROFO</t>
  </si>
  <si>
    <t>FENERIVE-EST</t>
  </si>
  <si>
    <t>MANANARA-NORD</t>
  </si>
  <si>
    <t>MAROANTSETRA</t>
  </si>
  <si>
    <t>SAINTE-MARIE</t>
  </si>
  <si>
    <t>SOANIERANA IVONGO</t>
  </si>
  <si>
    <t>VAVATENINA</t>
  </si>
  <si>
    <t>AMBOVOMBE-ANDROY</t>
  </si>
  <si>
    <t>BEKILY</t>
  </si>
  <si>
    <t>BELOHA-ANDROY</t>
  </si>
  <si>
    <t>TSIHOMBE</t>
  </si>
  <si>
    <t>AMBOASARY-SUD</t>
  </si>
  <si>
    <t>BETROKA</t>
  </si>
  <si>
    <t>TAOLANARO</t>
  </si>
  <si>
    <t>AMPANIHY OUEST</t>
  </si>
  <si>
    <t>ANKAZOABO</t>
  </si>
  <si>
    <t>BENENITRA</t>
  </si>
  <si>
    <t>BEROROHA</t>
  </si>
  <si>
    <t>BETIOKY ATSIMO</t>
  </si>
  <si>
    <t>MOROMBE</t>
  </si>
  <si>
    <t>SAKARAHA</t>
  </si>
  <si>
    <t>TOLIARA I</t>
  </si>
  <si>
    <t>TOLIARA II</t>
  </si>
  <si>
    <t>BEFOTAKA ATSIMO</t>
  </si>
  <si>
    <t>FARAFANGANA</t>
  </si>
  <si>
    <t>MIDONGY SUD</t>
  </si>
  <si>
    <t>VANGAINDRANO</t>
  </si>
  <si>
    <t>VONDROZO</t>
  </si>
  <si>
    <t>ANTANAMBAO MANAMPONTSY</t>
  </si>
  <si>
    <t>BRICKAVILLE</t>
  </si>
  <si>
    <t>MAHANORO</t>
  </si>
  <si>
    <t>MAROLAMBO</t>
  </si>
  <si>
    <t>TOAMASINA I</t>
  </si>
  <si>
    <t>TOAMASINA II</t>
  </si>
  <si>
    <t>VATOMANDRY</t>
  </si>
  <si>
    <t>KANDREHO</t>
  </si>
  <si>
    <t>MAEVATANANA</t>
  </si>
  <si>
    <t>TSARATANANA</t>
  </si>
  <si>
    <t>AMBATOBOENY</t>
  </si>
  <si>
    <t>MAHAJANGA I</t>
  </si>
  <si>
    <t>MAHAJANGA II</t>
  </si>
  <si>
    <t>MAROVOAY</t>
  </si>
  <si>
    <t>MITSINJO</t>
  </si>
  <si>
    <t>SOALALA</t>
  </si>
  <si>
    <t>FENOARIVOBE</t>
  </si>
  <si>
    <t>TSIROANOMANDIDY</t>
  </si>
  <si>
    <t>AMBANJA</t>
  </si>
  <si>
    <t>AMBILOBE</t>
  </si>
  <si>
    <t>ANTSIRANANA I</t>
  </si>
  <si>
    <t>ANTSIRANANA II</t>
  </si>
  <si>
    <t>NOSY-BE</t>
  </si>
  <si>
    <t>AMBALAVAO</t>
  </si>
  <si>
    <t>AMBOHIMAHASOA</t>
  </si>
  <si>
    <t>FIANARANTSOA I</t>
  </si>
  <si>
    <t>FIANARANTSOA II</t>
  </si>
  <si>
    <t>IKALAMAVONY</t>
  </si>
  <si>
    <t>IAKORA</t>
  </si>
  <si>
    <t>IHOSY</t>
  </si>
  <si>
    <t>IVOHIBE</t>
  </si>
  <si>
    <t>ARIVONIMAMO</t>
  </si>
  <si>
    <t>MIARINARIVO</t>
  </si>
  <si>
    <t>SOAVINANDRIANA</t>
  </si>
  <si>
    <t>AMBATOMAINTY</t>
  </si>
  <si>
    <t>ANTSALOVA</t>
  </si>
  <si>
    <t>BESALAMPY</t>
  </si>
  <si>
    <t>MAINTIRANO</t>
  </si>
  <si>
    <t>MORAFENOBE</t>
  </si>
  <si>
    <t>BELO/TSIRIBIHINA</t>
  </si>
  <si>
    <t>MAHABO</t>
  </si>
  <si>
    <t>MANJA</t>
  </si>
  <si>
    <t>MIANDRIVAZO</t>
  </si>
  <si>
    <t>MORONDAVA</t>
  </si>
  <si>
    <t>ANDAPA</t>
  </si>
  <si>
    <t>ANTALAHA</t>
  </si>
  <si>
    <t>SAMBAVA</t>
  </si>
  <si>
    <t>VOHEMAR</t>
  </si>
  <si>
    <t>ANALALAVA</t>
  </si>
  <si>
    <t>ANTSOHIHY</t>
  </si>
  <si>
    <t>BEALANANA</t>
  </si>
  <si>
    <t>BEFANDRIANA NORD</t>
  </si>
  <si>
    <t>MAMPIKONY</t>
  </si>
  <si>
    <t>MANDRITSARA</t>
  </si>
  <si>
    <t>PORT BERGE</t>
  </si>
  <si>
    <t>AMBATOLAMPY</t>
  </si>
  <si>
    <t>ANTANIFOTSY</t>
  </si>
  <si>
    <t>ANTSIRABE I</t>
  </si>
  <si>
    <t>ANTSIRABE II</t>
  </si>
  <si>
    <t>BETAFO</t>
  </si>
  <si>
    <t>FARATSIHO</t>
  </si>
  <si>
    <t>IFANADIANA</t>
  </si>
  <si>
    <t>IKONGO</t>
  </si>
  <si>
    <t>MANAKARA</t>
  </si>
  <si>
    <t>MANANJARY</t>
  </si>
  <si>
    <t>NOSY-VARIKA</t>
  </si>
  <si>
    <t>VOHIPENO</t>
  </si>
  <si>
    <t>ENSEIGNANTS DES 5 PREMIERES ANNEES</t>
  </si>
  <si>
    <t>PERSONNEL ADMINISTRATIF</t>
  </si>
  <si>
    <t>Fonctionnaires</t>
  </si>
  <si>
    <t>FRAM (sub+nsub)</t>
  </si>
  <si>
    <t>Vacataire</t>
  </si>
  <si>
    <t>Autres</t>
  </si>
  <si>
    <t>dont femmes</t>
  </si>
  <si>
    <t>Non enseignant</t>
  </si>
  <si>
    <t>Personnel d'appui</t>
  </si>
  <si>
    <t>MANDOTO</t>
  </si>
  <si>
    <t>ALAOTRA MANGORO</t>
  </si>
  <si>
    <t>ATSIMO ANDREFANA</t>
  </si>
  <si>
    <t>ATSIMO ATSINANANA</t>
  </si>
  <si>
    <t xml:space="preserve">PERSONNEL ENSEIGNANT </t>
  </si>
  <si>
    <t>2nd</t>
  </si>
  <si>
    <t>1ére A</t>
  </si>
  <si>
    <t>1ére C</t>
  </si>
  <si>
    <t>1ére D</t>
  </si>
  <si>
    <t>1ére S</t>
  </si>
  <si>
    <t>Term A</t>
  </si>
  <si>
    <t>Term C</t>
  </si>
  <si>
    <t>Term D</t>
  </si>
  <si>
    <t>FENOARIVO-EST</t>
  </si>
  <si>
    <t>MANARARA-NORD</t>
  </si>
  <si>
    <t>MAROATSETRA</t>
  </si>
  <si>
    <t>SOANIERANA-IVONGO</t>
  </si>
  <si>
    <t xml:space="preserve"> BEFANDRIANA-NO</t>
  </si>
  <si>
    <t>1èreA</t>
  </si>
  <si>
    <t>1èreC</t>
  </si>
  <si>
    <t>1èreD</t>
  </si>
  <si>
    <t>1èreS</t>
  </si>
  <si>
    <t>TA</t>
  </si>
  <si>
    <t>TC</t>
  </si>
  <si>
    <t>TD</t>
  </si>
  <si>
    <t>TS</t>
  </si>
  <si>
    <t>PERSONNEL ENSEIGNANT</t>
  </si>
  <si>
    <t>ATSIMO ATSINANA</t>
  </si>
  <si>
    <t>ANNEE SCOLAIRE 2009-2010</t>
  </si>
  <si>
    <t>AMBOVOMBE</t>
  </si>
  <si>
    <t>AMPANIHY</t>
  </si>
  <si>
    <t>BETIOKY</t>
  </si>
  <si>
    <t>VAGAINDRANO</t>
  </si>
  <si>
    <t>BELON'ITSIRIBIHINA</t>
  </si>
  <si>
    <t>BEFANDRIANA-NORD</t>
  </si>
  <si>
    <t>PORT-BERGE</t>
  </si>
  <si>
    <t>Effectifs</t>
  </si>
  <si>
    <t>Sections</t>
  </si>
  <si>
    <t>Nombre Enseignants</t>
  </si>
  <si>
    <t>BELOHA</t>
  </si>
  <si>
    <t>BEFOTAKA</t>
  </si>
  <si>
    <t>MIDONGY-SUD</t>
  </si>
  <si>
    <t>ANTANAMBAO-MANAMPOTSY</t>
  </si>
  <si>
    <t>Term S</t>
  </si>
  <si>
    <t>ANANJIROFO</t>
  </si>
  <si>
    <t>VATOVAVY FITIVINANY</t>
  </si>
  <si>
    <t>SAINTE MARIE</t>
  </si>
  <si>
    <t>REGION</t>
  </si>
  <si>
    <t>Garçons &amp; Filles</t>
  </si>
  <si>
    <t>Filles</t>
  </si>
  <si>
    <t>ENSEMBLE</t>
  </si>
  <si>
    <t>EFFECTIF DES COLLEGES PUBLICS</t>
  </si>
  <si>
    <t>6e</t>
  </si>
  <si>
    <t>5e</t>
  </si>
  <si>
    <t>4e</t>
  </si>
  <si>
    <t>3e</t>
  </si>
  <si>
    <t>REDOUBLANTS DES COLLEGES PUBLICS</t>
  </si>
  <si>
    <t xml:space="preserve"> SECTIONS</t>
  </si>
  <si>
    <t>SALLES DE CLASSE</t>
  </si>
  <si>
    <t>Etablissements fonctionnels</t>
  </si>
  <si>
    <t>SECTIONS ET INFRASTRUCTURES DES COLLEGES PUBLICS</t>
  </si>
  <si>
    <t xml:space="preserve">FRAM </t>
  </si>
  <si>
    <t>Vacataires</t>
  </si>
  <si>
    <t>PERSONNEL DES COLLEGES PUBLICS</t>
  </si>
  <si>
    <t>EFFECTIFS DES LYCEES PUBLICS</t>
  </si>
  <si>
    <t>2nde</t>
  </si>
  <si>
    <t>1ère A</t>
  </si>
  <si>
    <t>1ère C</t>
  </si>
  <si>
    <t>1ère D</t>
  </si>
  <si>
    <t>SECTIONS ET INFRASTRUCTURES DES LYCEES PUBLICS</t>
  </si>
  <si>
    <t>REDOUBLANTS DES LYCEES PUBLICS</t>
  </si>
  <si>
    <t>PERSONNEL DES LYCEES PUBLICS</t>
  </si>
  <si>
    <t>EFFECTIFS DES LYCEES PRIVES</t>
  </si>
  <si>
    <t xml:space="preserve">1ère S </t>
  </si>
  <si>
    <t>REDOUBLANTS DES LYCEES PRIVES</t>
  </si>
  <si>
    <t>SECTIONS ET INFRASTRUCTURES DES LYCEES PRIVES</t>
  </si>
  <si>
    <t>1ère S</t>
  </si>
  <si>
    <t>Total</t>
  </si>
  <si>
    <t>PERSONNEL DES LYCEES PRIVES</t>
  </si>
  <si>
    <t xml:space="preserve">Salles de classe </t>
  </si>
  <si>
    <t xml:space="preserve">Nombre d'écoles avec préscolaire </t>
  </si>
  <si>
    <t>Nombre d'enseignants</t>
  </si>
  <si>
    <t>FRAM subventionnés</t>
  </si>
  <si>
    <t>FRAM non subventionnés</t>
  </si>
  <si>
    <t>Salles de classe utilisées</t>
  </si>
  <si>
    <t>REDOUBLANTS DES ECOLES PRIMAIRES PUBLIQUES</t>
  </si>
  <si>
    <t>PERSONNEL  DES ECOLES PRIMAIRES PUBLIQUES</t>
  </si>
  <si>
    <t>CP1</t>
  </si>
  <si>
    <t>CP2</t>
  </si>
  <si>
    <t>CE</t>
  </si>
  <si>
    <t>CM1</t>
  </si>
  <si>
    <t>CM2</t>
  </si>
  <si>
    <t>Enseignants en classe</t>
  </si>
  <si>
    <t>SECTIONS</t>
  </si>
  <si>
    <t>EFFECTIFS DES ECOLES PRIMAIRES PRIVEES</t>
  </si>
  <si>
    <t>REDOUBLANTS DES ECOLES PRIMAIRES PRIVEES</t>
  </si>
  <si>
    <t>SECTIONS ET INFRASTRUCTURES DES ECOLES PRIMAIRES PRIVEES</t>
  </si>
  <si>
    <t>PERSONNEL  DES ECOLES PRIMAIRES PRIVEES</t>
  </si>
  <si>
    <t xml:space="preserve">AMORON'I MANIA </t>
  </si>
  <si>
    <t>MIDONGY - SUD</t>
  </si>
  <si>
    <t>ANTANAMBAO MANAMPOTSY</t>
  </si>
  <si>
    <t>VOHIBE</t>
  </si>
  <si>
    <t>Nombre d'écoles avec préscolaire</t>
  </si>
  <si>
    <t>FENOARIVE-EST</t>
  </si>
  <si>
    <t>EFFECTIF DES COLLEGES PRIVES</t>
  </si>
  <si>
    <t>REDOUBLANTS DES COLLEGES PRIVES</t>
  </si>
  <si>
    <t>SECTIONS ET INFRASTRUCTURES DES COLLEGES PRIVES</t>
  </si>
  <si>
    <t>PERSONNEL DES COLLEGES PRIVES</t>
  </si>
  <si>
    <t>Enseignants</t>
  </si>
  <si>
    <t>Total enseignants</t>
  </si>
  <si>
    <t>TABLEAUX SYNOPTIQUES</t>
  </si>
  <si>
    <t>Prescolaire</t>
  </si>
  <si>
    <t>Primaire</t>
  </si>
  <si>
    <t>Collège</t>
  </si>
  <si>
    <t>Lycée</t>
  </si>
  <si>
    <t xml:space="preserve">5 premières années </t>
  </si>
  <si>
    <t>Etablissements recensés</t>
  </si>
  <si>
    <t>ANNEE SCOLAIRE 2009 2010</t>
  </si>
  <si>
    <t>ANNEE SCOLAIRE 2009- 2010</t>
  </si>
  <si>
    <t xml:space="preserve"> EFFECTIFS DES ECOLES PRIMAIRES PUBLIQUES</t>
  </si>
  <si>
    <t>5 années du primaire</t>
  </si>
  <si>
    <t>Total pour les 5 années du primaire</t>
  </si>
  <si>
    <t>6 ème année</t>
  </si>
  <si>
    <t>7 ème année</t>
  </si>
  <si>
    <t>Enseignants des 6 ème et 7ème années</t>
  </si>
  <si>
    <t>SECTIONS ET INFRASTRUCTURES DES ECOLES PRIMAIRES PUBLIQUES</t>
  </si>
  <si>
    <t>6 è et 7 è années</t>
  </si>
  <si>
    <t>dont Femmes</t>
  </si>
  <si>
    <t>Garçon &amp;  Fille</t>
  </si>
  <si>
    <t>Garçons &amp;Filles</t>
  </si>
  <si>
    <t xml:space="preserve">Garçons &amp; Filles </t>
  </si>
  <si>
    <t>Garçon &amp;  Filles</t>
  </si>
  <si>
    <t xml:space="preserve">  DONNEES SYNOPTIQUES PAR REGION DES ETABLISSEMENTS SCOLAIRES PUBLICS </t>
  </si>
  <si>
    <t xml:space="preserve">  DONNEES SYNOPTIQUES PAR REGION DES ETABLISSEMENTS SCOLAIRES PRIVES </t>
  </si>
  <si>
    <t xml:space="preserve">  DONNEES SYNOPTIQUES PAR REGION DES ETABLISSEMENTS SCOLAIRES PUBLICS ET PRIVES</t>
  </si>
  <si>
    <t xml:space="preserve">  REPARTITION DES EFFECTIFS DES ELEVES  DES ECOLES PRIMAIRES PUBLIQUES PAR REGION</t>
  </si>
  <si>
    <t xml:space="preserve">   REPARTITION DES EFFECTIFS DES ELEVES  DES ECOLES PRIMAIRES PUBLIQUES PAR CISCO</t>
  </si>
  <si>
    <t xml:space="preserve">REPARTITION DES REDOUBLANTS DES ECOLES PRIMAIRES  PUBLIQUES PAR REGION </t>
  </si>
  <si>
    <t xml:space="preserve"> REPARTITION DES REDOUBLANTS DES ECOLES PRIMAIRES  PUBLIQUES PAR CISCO </t>
  </si>
  <si>
    <t xml:space="preserve">REPARTITION DES REDOUBLANTS DES ECOLES PRIMAIRES  PUBLIQUES PAR CISCO </t>
  </si>
  <si>
    <t>REPARTITION  DES  SECTIONS, DES SALLES DE CLASSE, ET DES ECOLES PRIMAIRES PUBLIQUES PAR REGION</t>
  </si>
  <si>
    <t xml:space="preserve"> REPARTITION  DES  SECTIONS, DES SALLES DE CLASSE, ET DES ECOLES PRIMAIRES PUBLIQUES PAR CISCO</t>
  </si>
  <si>
    <t xml:space="preserve"> REPARTITION  DU PERSONNEL DES ECOLES PRIMAIRES PUBLIQUES PAR REGION</t>
  </si>
  <si>
    <t xml:space="preserve"> REPARTITION  DU PERSONNEL DES ECOLES PRIMAIRES PUBLIQUES PAR CISCO</t>
  </si>
  <si>
    <t xml:space="preserve"> REPARTITION DES EFFECTIFS DES ELEVES DES COLLEGES PUBLICS PAR REGION</t>
  </si>
  <si>
    <t xml:space="preserve"> REPARTITION DES EFFECTIFS DES ELEVES DES COLLEGES PUBLICS PAR CISCO</t>
  </si>
  <si>
    <t xml:space="preserve">REPARTITION DES REDOUBLANTS DES COLLEGES PUBLICS PAR REGION </t>
  </si>
  <si>
    <t>REPARTITION DES REDOUBLANTS DES ELEVES DES COLLEGES PUBLICS PAR CISCO</t>
  </si>
  <si>
    <t xml:space="preserve"> REPARTITION DES REDOUBLANTS DES ELEVES DES COLLEGES PUBLICS PAR CISCO</t>
  </si>
  <si>
    <t xml:space="preserve"> REPARTITION DES  SECTIONS ET DES INFRASTRUCTURES DES COLLEGES PUBLICS PAR REGION</t>
  </si>
  <si>
    <t xml:space="preserve"> REPARTITION DES SECTIONS ET DES INFRASTRUCTURES  DES COLLEGES PUBLICS PAR CISCO</t>
  </si>
  <si>
    <t>REPARTITION DES SECTIONS ET DES INFRASTRUCTURES  DES COLLEGES PUBLICS PAR CISCO</t>
  </si>
  <si>
    <t xml:space="preserve"> REPARTITION  DU PERSONNEL DES COLLEGES PUBLICS PAR REGION</t>
  </si>
  <si>
    <t xml:space="preserve"> REPARTITION  DU PERSONNEL DES COLLEGES PUBLICS PAR CISCO</t>
  </si>
  <si>
    <t xml:space="preserve">  REPARTITION  DU PERSONNEL DES COLLEGES PUBLICS PAR CISCO</t>
  </si>
  <si>
    <t xml:space="preserve"> REPARTITION DES EFFECTIFS DES ELEVES DES LYCEES PUBLICS PAR REGION</t>
  </si>
  <si>
    <t xml:space="preserve"> REPARTITION DES EFFECTIFS DES ELEVES DES LYCEES PUBLICS PAR CISCO</t>
  </si>
  <si>
    <t xml:space="preserve">  REPARTITION DES EFFECTIFS DES ELEVES DES LYCEES PUBLICS PAR CISCO</t>
  </si>
  <si>
    <t xml:space="preserve">REPARTITION DES REDOUBLANTS DES LYCEES PUBLICS PAR REGION </t>
  </si>
  <si>
    <t xml:space="preserve"> REPARTITION DES REDOUBLANTS DES LYCEES PUBLICS PAR CISCO </t>
  </si>
  <si>
    <t xml:space="preserve">  REPARTITION DES REDOUBLANTS DES LYCEES PUBLICS PAR CISCO </t>
  </si>
  <si>
    <t xml:space="preserve">  REPARTITION DES  SECTIONS ET DES INFRASTRUCTURES DES LYCEES PUBLICS PAR REGION</t>
  </si>
  <si>
    <t>REPARTITION DES  SECTIONS ET DES INFRASTRUCTURES DES LYCEES PUBLICS PAR CISCO</t>
  </si>
  <si>
    <t xml:space="preserve"> REPARTITION DES  SECTIONS ET DES INFRASTRUCTURES DES LYCEES PUBLICS PAR CISCO</t>
  </si>
  <si>
    <t xml:space="preserve">  REPARTITION  DU PERSONNEL DES LYCEES PUBLICS PAR REGION</t>
  </si>
  <si>
    <t xml:space="preserve"> REPARTITION  DU PERSONNEL DES LYCEES PUBLICS PAR CISCO</t>
  </si>
  <si>
    <t xml:space="preserve">  REPARTITION  DU PERSONNEL DES LYCEES PUBLICS PAR CISCO</t>
  </si>
  <si>
    <t xml:space="preserve">  STATISTIQUE SUR LE PRESCOLAIRE PRIVE PAR REGION</t>
  </si>
  <si>
    <t xml:space="preserve"> STATISTIQUE SUR LE PRESCOLAIRE PRIVE PAR CISCO</t>
  </si>
  <si>
    <t xml:space="preserve">  STATISTIQUE SUR LE PRESCOLAIRE PRIVE PAR CISCO</t>
  </si>
  <si>
    <t>STATISTIQUE SUR LE PRESCOLAIRE PRIVE PAR CISCO</t>
  </si>
  <si>
    <t xml:space="preserve">  REPARTITION DES EFFECTIFS DES ELEVES DES ECOLES PRIMAIRES PRIVEES PAR REGION</t>
  </si>
  <si>
    <t xml:space="preserve"> REPARTITION DES EFFECTIFS DES ELEVES DES ECOLES PRIMAIRES PRIVEES PAR CISCO</t>
  </si>
  <si>
    <t xml:space="preserve">  REPARTITION DES EFFECTIFS DES ELEVES DES ECOLES PRIMAIRES PRIVEES PAR CISCO</t>
  </si>
  <si>
    <t>REPARTITION DES EFFECTIFS DES ELEVES DES ECOLES PRIMAIRES PRIVEES PAR CISCO</t>
  </si>
  <si>
    <t xml:space="preserve"> REPARTITION DES REDOUBLANTS DES ECOLES PRIMAIRES PRIVEES PAR REGION</t>
  </si>
  <si>
    <t xml:space="preserve">  REPARTITION DES REDOUBLANTS DES ECOLES PRIMAIRES PRIVEES PAR CISCO</t>
  </si>
  <si>
    <t xml:space="preserve"> REPARTITION DES REDOUBLANTS DES ECOLES PRIMAIRES PRIVEES PAR CISCO</t>
  </si>
  <si>
    <t xml:space="preserve"> REPARTITION DES  SECTIONS ET DES INFRASTRUCTURES DES ECOLES PRIMAIRES PRIVEES PAR REGION</t>
  </si>
  <si>
    <t xml:space="preserve"> REPARTITION DES  SECTIONS ET DES INFRASTRUCTURES DES ECOLES PRIMAIRES PRIVEES PAR CISCO</t>
  </si>
  <si>
    <t xml:space="preserve">  REPARTITION DES  SECTIONS ET DES INFRASTRUCTURES DES ECOLES PRIMAIRES PRIVEES PAR CISCO</t>
  </si>
  <si>
    <t xml:space="preserve">  REPARTITION  DU PERSONNEL DES ECOLES PRIMAIRES PRIVEES PAR REGION</t>
  </si>
  <si>
    <t xml:space="preserve"> REPARTITION  DU PERSONNEL DES ECOLES PRIMAIRES PRIVEES PAR CISCO</t>
  </si>
  <si>
    <t xml:space="preserve">  REPARTITION  DU PERSONNEL DES ECOLES PRIMAIRES PRIVEES PAR CISCO</t>
  </si>
  <si>
    <t xml:space="preserve">  REPARTITION DES EFFECTIFS DES ELEVES DES COLLEGES PRIVES PAR REGION</t>
  </si>
  <si>
    <t xml:space="preserve">  REPARTITION DES EFFECTIFS DES ELEVES DES COLLEGES PRIVES PAR CISCO</t>
  </si>
  <si>
    <t xml:space="preserve"> REPARTITION DES EFFECTIFS DES ELEVES DES COLLEGES PRIVES PAR CISCO</t>
  </si>
  <si>
    <t xml:space="preserve"> REPARTITION DES REDOUBLANTS DES COLLEGES PRIVES PAR REGION </t>
  </si>
  <si>
    <t xml:space="preserve"> REPARTITION DES REDOUBLANTS DES COLLEGES PRIVES PAR CISCO </t>
  </si>
  <si>
    <t xml:space="preserve">REPARTITION DES REDOUBLANTS DES COLLEGES PRIVES PAR CISCO </t>
  </si>
  <si>
    <t xml:space="preserve">  REPARTITION DES REDOUBLANTS DES COLLEGES PRIVES PAR CISCO </t>
  </si>
  <si>
    <t xml:space="preserve">  REPARTITION DES  SECTIONS ET DES INFRASTRUCTURES DES COLLEGES PRIVES PAR REGION</t>
  </si>
  <si>
    <t xml:space="preserve"> REPARTITION DES  SECTIONS ET DES INFRASTRUCTURES DES COLLEGES PRIVES PAR CISCO</t>
  </si>
  <si>
    <t xml:space="preserve">  REPARTITION DES  SECTIONS ET DES INFRASTRUCTURES DES COLLEGES PRIVESPAR CISCO</t>
  </si>
  <si>
    <t xml:space="preserve"> REPARTITION  DU PERSONNEL DES COLLEGES PRIVES PAR REGION</t>
  </si>
  <si>
    <t xml:space="preserve"> REPARTITION  DU PERSONNEL DES COLLEGES PRIVES PAR CISCO</t>
  </si>
  <si>
    <t xml:space="preserve">  REPARTITION  DU PERSONNEL DES COLLEGES PRIVES PAR CISCO</t>
  </si>
  <si>
    <t xml:space="preserve">  REPARTITION DES EFFECTIFS DES ELEVES DES LYCEES PRIVES PAR REGION</t>
  </si>
  <si>
    <t xml:space="preserve">  REPARTITION DES EFFECTIFS DES ELEVES DES LYCEES PRIVES PAR CISCO</t>
  </si>
  <si>
    <t xml:space="preserve"> REPARTITION DES EFFECTIFS DES ELEVES DES LYCEES PRIVES PAR CISCO</t>
  </si>
  <si>
    <t>REPARTITION DES EFFECTIFS DES ELEVES DES LYCEES PRIVES PAR CISCO</t>
  </si>
  <si>
    <t xml:space="preserve"> REPARTITION DES REDOUBLANTS DES LYCEES PRIVES PAR REGION </t>
  </si>
  <si>
    <t xml:space="preserve">  REPARTITION DES REDOUBLANTS DES LYCEES PRIVES PAR CISCO </t>
  </si>
  <si>
    <t xml:space="preserve"> REPARTITION DES REDOUBLANTS DES LYCEES PRIVES PAR CISCO </t>
  </si>
  <si>
    <t xml:space="preserve"> REPARTITION DES  SECTIONS ET DES INFRASTRUCTURES DES LYCEES PRIVES PAR REGION</t>
  </si>
  <si>
    <t xml:space="preserve"> REPARTITION DES  SECTIONS ET DES INFRASTRUCTURES DES LYCEES PRIVES PAR CISCO</t>
  </si>
  <si>
    <t xml:space="preserve"> REPARTITION DU PERSONNEL DES LYCEES PRIVES PAR REGION</t>
  </si>
  <si>
    <t xml:space="preserve">  REPARTITION DU PERSONNEL DES LYCEES PRIVES PAR CISCO</t>
  </si>
  <si>
    <t xml:space="preserve"> REPARTITION DU PERSONNEL DES LYCEES PRIVES PAR CISCO</t>
  </si>
  <si>
    <t>Définitives</t>
  </si>
  <si>
    <t>Provisoires</t>
  </si>
  <si>
    <t>Enseignants des  6 ème et 7ème années</t>
  </si>
  <si>
    <t>Enseignants des 6 ème et 7 ème années</t>
  </si>
  <si>
    <t>PRESCOLAIRES PRIVES</t>
  </si>
  <si>
    <t>PRESCOLAIRES PUBLICS</t>
  </si>
  <si>
    <t xml:space="preserve"> STATISTIQUE SUR LE PRESCOLAIRE PUBLIC PAR REGION</t>
  </si>
  <si>
    <t xml:space="preserve">  STATISTIQUE SUR LE PRESCOLAIRE PUBLIC PAR CISCO</t>
  </si>
  <si>
    <t xml:space="preserve"> STATISTIQUE SUR LE PRESCOLAIRE PUBLIC PAR 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</si>
</sst>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3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Geneva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2"/>
      <name val="Univers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7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22"/>
      <name val="Calibri"/>
      <family val="2"/>
    </font>
    <font>
      <sz val="7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2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66CC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66CC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66CC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66CC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66CC"/>
      </right>
      <top/>
      <bottom style="medium">
        <color indexed="64"/>
      </bottom>
      <diagonal/>
    </border>
    <border>
      <left/>
      <right style="thin">
        <color rgb="FF0066CC"/>
      </right>
      <top style="thin">
        <color rgb="FF000000"/>
      </top>
      <bottom style="thin">
        <color rgb="FF000000"/>
      </bottom>
      <diagonal/>
    </border>
    <border>
      <left/>
      <right style="thin">
        <color rgb="FF0066CC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66CC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6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9" fillId="2" borderId="0" applyNumberFormat="0" applyBorder="0" applyAlignment="0" applyProtection="0"/>
    <xf numFmtId="0" fontId="20" fillId="3" borderId="26" applyNumberFormat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27" applyNumberFormat="0" applyAlignment="0" applyProtection="0"/>
    <xf numFmtId="0" fontId="27" fillId="22" borderId="27" applyNumberFormat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3" fontId="29" fillId="0" borderId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7" fillId="23" borderId="29" applyNumberFormat="0" applyFont="0" applyAlignment="0" applyProtection="0"/>
    <xf numFmtId="0" fontId="30" fillId="9" borderId="27" applyNumberFormat="0" applyAlignment="0" applyProtection="0"/>
    <xf numFmtId="0" fontId="30" fillId="9" borderId="27" applyNumberFormat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22" borderId="30" applyNumberFormat="0" applyAlignment="0" applyProtection="0"/>
    <xf numFmtId="0" fontId="34" fillId="22" borderId="30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4" applyNumberFormat="0" applyFill="0" applyAlignment="0" applyProtection="0"/>
    <xf numFmtId="0" fontId="40" fillId="0" borderId="34" applyNumberFormat="0" applyFill="0" applyAlignment="0" applyProtection="0"/>
    <xf numFmtId="0" fontId="41" fillId="25" borderId="35" applyNumberFormat="0" applyAlignment="0" applyProtection="0"/>
    <xf numFmtId="0" fontId="41" fillId="25" borderId="35" applyNumberFormat="0" applyAlignment="0" applyProtection="0"/>
    <xf numFmtId="0" fontId="42" fillId="0" borderId="0"/>
    <xf numFmtId="0" fontId="27" fillId="22" borderId="58" applyNumberFormat="0" applyAlignment="0" applyProtection="0"/>
    <xf numFmtId="0" fontId="7" fillId="23" borderId="59" applyNumberFormat="0" applyFont="0" applyAlignment="0" applyProtection="0"/>
    <xf numFmtId="0" fontId="30" fillId="9" borderId="58" applyNumberFormat="0" applyAlignment="0" applyProtection="0"/>
    <xf numFmtId="0" fontId="34" fillId="22" borderId="60" applyNumberFormat="0" applyAlignment="0" applyProtection="0"/>
    <xf numFmtId="0" fontId="40" fillId="0" borderId="61" applyNumberFormat="0" applyFill="0" applyAlignment="0" applyProtection="0"/>
    <xf numFmtId="0" fontId="7" fillId="23" borderId="59" applyNumberFormat="0" applyFont="0" applyAlignment="0" applyProtection="0"/>
    <xf numFmtId="0" fontId="7" fillId="23" borderId="59" applyNumberFormat="0" applyFont="0" applyAlignment="0" applyProtection="0"/>
    <xf numFmtId="0" fontId="27" fillId="22" borderId="58" applyNumberFormat="0" applyAlignment="0" applyProtection="0"/>
    <xf numFmtId="0" fontId="7" fillId="23" borderId="59" applyNumberFormat="0" applyFont="0" applyAlignment="0" applyProtection="0"/>
    <xf numFmtId="0" fontId="30" fillId="9" borderId="58" applyNumberFormat="0" applyAlignment="0" applyProtection="0"/>
    <xf numFmtId="0" fontId="34" fillId="22" borderId="60" applyNumberFormat="0" applyAlignment="0" applyProtection="0"/>
    <xf numFmtId="0" fontId="40" fillId="0" borderId="61" applyNumberFormat="0" applyFill="0" applyAlignment="0" applyProtection="0"/>
    <xf numFmtId="0" fontId="7" fillId="23" borderId="59" applyNumberFormat="0" applyFont="0" applyAlignment="0" applyProtection="0"/>
    <xf numFmtId="0" fontId="7" fillId="23" borderId="59" applyNumberFormat="0" applyFont="0" applyAlignment="0" applyProtection="0"/>
    <xf numFmtId="0" fontId="7" fillId="23" borderId="59" applyNumberFormat="0" applyFont="0" applyAlignment="0" applyProtection="0"/>
    <xf numFmtId="0" fontId="7" fillId="23" borderId="59" applyNumberFormat="0" applyFont="0" applyAlignment="0" applyProtection="0"/>
    <xf numFmtId="0" fontId="7" fillId="23" borderId="59" applyNumberFormat="0" applyFont="0" applyAlignment="0" applyProtection="0"/>
    <xf numFmtId="0" fontId="7" fillId="23" borderId="59" applyNumberFormat="0" applyFont="0" applyAlignment="0" applyProtection="0"/>
    <xf numFmtId="44" fontId="49" fillId="0" borderId="0" applyFont="0" applyFill="0" applyBorder="0" applyAlignment="0" applyProtection="0"/>
  </cellStyleXfs>
  <cellXfs count="1339">
    <xf numFmtId="0" fontId="0" fillId="0" borderId="0" xfId="0"/>
    <xf numFmtId="0" fontId="9" fillId="0" borderId="0" xfId="0" applyFont="1"/>
    <xf numFmtId="0" fontId="14" fillId="0" borderId="0" xfId="0" applyFont="1"/>
    <xf numFmtId="0" fontId="9" fillId="0" borderId="0" xfId="0" applyFont="1" applyFill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3" fontId="9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Continuous" vertical="center"/>
    </xf>
    <xf numFmtId="3" fontId="10" fillId="0" borderId="0" xfId="0" applyNumberFormat="1" applyFont="1" applyFill="1" applyBorder="1" applyAlignment="1">
      <alignment vertical="center"/>
    </xf>
    <xf numFmtId="0" fontId="6" fillId="0" borderId="0" xfId="0" applyFont="1" applyBorder="1"/>
    <xf numFmtId="0" fontId="0" fillId="0" borderId="0" xfId="0"/>
    <xf numFmtId="3" fontId="6" fillId="0" borderId="0" xfId="0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0" fillId="0" borderId="0" xfId="0"/>
    <xf numFmtId="1" fontId="0" fillId="0" borderId="0" xfId="0" applyNumberFormat="1"/>
    <xf numFmtId="0" fontId="6" fillId="0" borderId="25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" fontId="6" fillId="0" borderId="0" xfId="0" applyNumberFormat="1" applyFont="1"/>
    <xf numFmtId="3" fontId="6" fillId="0" borderId="25" xfId="0" applyNumberFormat="1" applyFont="1" applyBorder="1" applyAlignment="1">
      <alignment horizontal="center"/>
    </xf>
    <xf numFmtId="3" fontId="17" fillId="0" borderId="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0" fontId="0" fillId="0" borderId="0" xfId="0"/>
    <xf numFmtId="3" fontId="4" fillId="0" borderId="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Continuous" vertical="center"/>
    </xf>
    <xf numFmtId="0" fontId="9" fillId="0" borderId="11" xfId="0" applyFont="1" applyFill="1" applyBorder="1" applyAlignment="1">
      <alignment horizontal="center" wrapText="1"/>
    </xf>
    <xf numFmtId="3" fontId="6" fillId="0" borderId="0" xfId="0" applyNumberFormat="1" applyFont="1" applyFill="1"/>
    <xf numFmtId="0" fontId="0" fillId="0" borderId="0" xfId="0" applyFill="1"/>
    <xf numFmtId="3" fontId="21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vertical="center"/>
    </xf>
    <xf numFmtId="3" fontId="16" fillId="0" borderId="0" xfId="143" applyNumberFormat="1" applyFont="1" applyFill="1" applyBorder="1" applyAlignment="1">
      <alignment horizontal="centerContinuous" vertical="center"/>
    </xf>
    <xf numFmtId="0" fontId="6" fillId="0" borderId="0" xfId="0" applyFont="1"/>
    <xf numFmtId="3" fontId="17" fillId="0" borderId="0" xfId="0" applyNumberFormat="1" applyFont="1" applyFill="1" applyAlignment="1">
      <alignment horizontal="centerContinuous"/>
    </xf>
    <xf numFmtId="0" fontId="0" fillId="0" borderId="0" xfId="0" applyFont="1" applyFill="1"/>
    <xf numFmtId="0" fontId="2" fillId="0" borderId="5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0" fillId="0" borderId="0" xfId="0" applyNumberFormat="1" applyFill="1"/>
    <xf numFmtId="3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left" vertical="center"/>
    </xf>
    <xf numFmtId="3" fontId="4" fillId="0" borderId="0" xfId="143" applyNumberFormat="1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3" fontId="5" fillId="0" borderId="62" xfId="0" applyNumberFormat="1" applyFont="1" applyFill="1" applyBorder="1" applyAlignment="1">
      <alignment horizontal="center" vertical="center"/>
    </xf>
    <xf numFmtId="3" fontId="5" fillId="0" borderId="6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3" fontId="6" fillId="0" borderId="25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left" vertical="center" wrapText="1"/>
    </xf>
    <xf numFmtId="3" fontId="16" fillId="0" borderId="0" xfId="14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62" xfId="0" applyFont="1" applyFill="1" applyBorder="1" applyAlignment="1">
      <alignment horizontal="center" vertical="center"/>
    </xf>
    <xf numFmtId="3" fontId="6" fillId="0" borderId="62" xfId="0" applyNumberFormat="1" applyFont="1" applyFill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/>
    </xf>
    <xf numFmtId="3" fontId="17" fillId="0" borderId="0" xfId="0" applyNumberFormat="1" applyFont="1" applyFill="1" applyAlignment="1">
      <alignment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3" fontId="8" fillId="0" borderId="62" xfId="0" applyNumberFormat="1" applyFont="1" applyFill="1" applyBorder="1" applyAlignment="1">
      <alignment horizontal="center" vertical="center" wrapText="1"/>
    </xf>
    <xf numFmtId="3" fontId="8" fillId="0" borderId="62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3" fontId="8" fillId="0" borderId="62" xfId="3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vertical="center"/>
    </xf>
    <xf numFmtId="0" fontId="6" fillId="0" borderId="6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7" fillId="0" borderId="0" xfId="0" applyFont="1" applyFill="1" applyAlignment="1">
      <alignment horizontal="centerContinuous"/>
    </xf>
    <xf numFmtId="0" fontId="47" fillId="0" borderId="0" xfId="0" applyFont="1"/>
    <xf numFmtId="0" fontId="48" fillId="0" borderId="0" xfId="0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horizontal="center" vertical="center"/>
    </xf>
    <xf numFmtId="3" fontId="48" fillId="0" borderId="0" xfId="0" applyNumberFormat="1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5" fillId="0" borderId="72" xfId="0" applyFont="1" applyBorder="1" applyAlignment="1">
      <alignment vertical="center" wrapText="1"/>
    </xf>
    <xf numFmtId="0" fontId="5" fillId="0" borderId="73" xfId="0" applyFont="1" applyBorder="1" applyAlignment="1">
      <alignment vertical="center" wrapText="1"/>
    </xf>
    <xf numFmtId="0" fontId="5" fillId="0" borderId="74" xfId="0" applyFont="1" applyBorder="1" applyAlignment="1">
      <alignment horizontal="center" vertical="center" wrapText="1"/>
    </xf>
    <xf numFmtId="3" fontId="6" fillId="0" borderId="62" xfId="0" applyNumberFormat="1" applyFont="1" applyFill="1" applyBorder="1" applyAlignment="1">
      <alignment vertical="center"/>
    </xf>
    <xf numFmtId="0" fontId="8" fillId="0" borderId="62" xfId="143" applyFont="1" applyFill="1" applyBorder="1" applyAlignment="1">
      <alignment vertical="center"/>
    </xf>
    <xf numFmtId="3" fontId="4" fillId="0" borderId="0" xfId="143" applyNumberFormat="1" applyFont="1" applyFill="1" applyBorder="1" applyAlignment="1">
      <alignment horizontal="centerContinuous" vertical="center"/>
    </xf>
    <xf numFmtId="3" fontId="8" fillId="0" borderId="62" xfId="143" applyNumberFormat="1" applyFont="1" applyFill="1" applyBorder="1" applyAlignment="1">
      <alignment horizontal="center" vertical="center" wrapText="1"/>
    </xf>
    <xf numFmtId="0" fontId="8" fillId="0" borderId="62" xfId="143" applyFont="1" applyFill="1" applyBorder="1" applyAlignment="1">
      <alignment horizontal="center" vertical="center"/>
    </xf>
    <xf numFmtId="0" fontId="6" fillId="0" borderId="62" xfId="143" applyFont="1" applyFill="1" applyBorder="1" applyAlignment="1">
      <alignment horizontal="center" vertical="center"/>
    </xf>
    <xf numFmtId="0" fontId="5" fillId="0" borderId="62" xfId="143" applyFont="1" applyFill="1" applyBorder="1" applyAlignment="1">
      <alignment horizontal="center" vertical="center"/>
    </xf>
    <xf numFmtId="3" fontId="8" fillId="0" borderId="62" xfId="143" applyNumberFormat="1" applyFont="1" applyFill="1" applyBorder="1" applyAlignment="1">
      <alignment horizontal="center" vertical="center"/>
    </xf>
    <xf numFmtId="3" fontId="6" fillId="0" borderId="62" xfId="143" applyNumberFormat="1" applyFont="1" applyFill="1" applyBorder="1" applyAlignment="1">
      <alignment horizontal="center" vertical="center"/>
    </xf>
    <xf numFmtId="0" fontId="8" fillId="0" borderId="62" xfId="143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3" fontId="4" fillId="0" borderId="62" xfId="0" applyNumberFormat="1" applyFont="1" applyFill="1" applyBorder="1" applyAlignment="1">
      <alignment horizontal="center" vertical="center"/>
    </xf>
    <xf numFmtId="3" fontId="4" fillId="0" borderId="62" xfId="0" applyNumberFormat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0" fontId="5" fillId="0" borderId="93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3" fontId="6" fillId="0" borderId="42" xfId="0" applyNumberFormat="1" applyFont="1" applyFill="1" applyBorder="1" applyAlignment="1">
      <alignment horizontal="center" vertical="center"/>
    </xf>
    <xf numFmtId="0" fontId="6" fillId="0" borderId="96" xfId="0" applyFont="1" applyBorder="1" applyAlignment="1">
      <alignment horizontal="left" vertical="center" wrapText="1"/>
    </xf>
    <xf numFmtId="0" fontId="5" fillId="0" borderId="97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left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101" xfId="0" applyFont="1" applyFill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5" fillId="0" borderId="75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left" vertical="center" wrapText="1"/>
    </xf>
    <xf numFmtId="3" fontId="6" fillId="0" borderId="70" xfId="0" applyNumberFormat="1" applyFont="1" applyBorder="1" applyAlignment="1">
      <alignment horizontal="center"/>
    </xf>
    <xf numFmtId="0" fontId="5" fillId="0" borderId="95" xfId="0" applyFont="1" applyFill="1" applyBorder="1" applyAlignment="1">
      <alignment horizontal="left" vertical="center" wrapText="1"/>
    </xf>
    <xf numFmtId="0" fontId="5" fillId="0" borderId="109" xfId="0" applyFont="1" applyBorder="1" applyAlignment="1">
      <alignment horizontal="center" vertical="center" wrapText="1"/>
    </xf>
    <xf numFmtId="3" fontId="6" fillId="0" borderId="75" xfId="0" applyNumberFormat="1" applyFont="1" applyBorder="1" applyAlignment="1">
      <alignment horizontal="center"/>
    </xf>
    <xf numFmtId="0" fontId="6" fillId="0" borderId="110" xfId="0" applyFont="1" applyBorder="1" applyAlignment="1">
      <alignment horizontal="left" vertical="center" wrapText="1"/>
    </xf>
    <xf numFmtId="0" fontId="6" fillId="0" borderId="105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1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3" fontId="6" fillId="0" borderId="94" xfId="0" applyNumberFormat="1" applyFont="1" applyFill="1" applyBorder="1" applyAlignment="1">
      <alignment horizontal="center" vertical="center"/>
    </xf>
    <xf numFmtId="0" fontId="6" fillId="0" borderId="115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117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0" fontId="5" fillId="0" borderId="62" xfId="0" applyFont="1" applyBorder="1" applyAlignment="1">
      <alignment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/>
    </xf>
    <xf numFmtId="3" fontId="6" fillId="0" borderId="62" xfId="0" applyNumberFormat="1" applyFont="1" applyBorder="1" applyAlignment="1">
      <alignment horizontal="center"/>
    </xf>
    <xf numFmtId="3" fontId="8" fillId="0" borderId="41" xfId="0" applyNumberFormat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horizontal="left" vertical="center"/>
    </xf>
    <xf numFmtId="3" fontId="6" fillId="0" borderId="4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" fontId="8" fillId="0" borderId="41" xfId="0" applyNumberFormat="1" applyFont="1" applyFill="1" applyBorder="1" applyAlignment="1">
      <alignment horizontal="left" vertical="center"/>
    </xf>
    <xf numFmtId="3" fontId="8" fillId="0" borderId="1" xfId="3" applyNumberFormat="1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4" fillId="0" borderId="47" xfId="0" applyNumberFormat="1" applyFont="1" applyFill="1" applyBorder="1" applyAlignment="1">
      <alignment horizontal="centerContinuous" vertical="center"/>
    </xf>
    <xf numFmtId="3" fontId="4" fillId="0" borderId="38" xfId="0" applyNumberFormat="1" applyFont="1" applyFill="1" applyBorder="1" applyAlignment="1">
      <alignment horizontal="centerContinuous" vertical="center"/>
    </xf>
    <xf numFmtId="3" fontId="4" fillId="0" borderId="39" xfId="0" applyNumberFormat="1" applyFont="1" applyFill="1" applyBorder="1" applyAlignment="1">
      <alignment horizontal="centerContinuous" vertical="center"/>
    </xf>
    <xf numFmtId="3" fontId="5" fillId="0" borderId="41" xfId="0" applyNumberFormat="1" applyFont="1" applyFill="1" applyBorder="1" applyAlignment="1">
      <alignment vertical="center"/>
    </xf>
    <xf numFmtId="3" fontId="6" fillId="0" borderId="41" xfId="0" applyNumberFormat="1" applyFont="1" applyFill="1" applyBorder="1" applyAlignment="1">
      <alignment vertical="center"/>
    </xf>
    <xf numFmtId="3" fontId="6" fillId="0" borderId="125" xfId="0" applyNumberFormat="1" applyFont="1" applyFill="1" applyBorder="1" applyAlignment="1">
      <alignment vertical="center"/>
    </xf>
    <xf numFmtId="3" fontId="8" fillId="0" borderId="126" xfId="0" applyNumberFormat="1" applyFont="1" applyFill="1" applyBorder="1" applyAlignment="1">
      <alignment horizontal="center" vertical="center"/>
    </xf>
    <xf numFmtId="3" fontId="6" fillId="0" borderId="127" xfId="0" applyNumberFormat="1" applyFont="1" applyFill="1" applyBorder="1" applyAlignment="1">
      <alignment horizontal="center" vertical="center"/>
    </xf>
    <xf numFmtId="3" fontId="8" fillId="0" borderId="62" xfId="4" applyNumberFormat="1" applyFont="1" applyFill="1" applyBorder="1" applyAlignment="1">
      <alignment horizontal="center" vertical="center"/>
    </xf>
    <xf numFmtId="3" fontId="8" fillId="0" borderId="0" xfId="3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10" fillId="0" borderId="126" xfId="0" applyFont="1" applyFill="1" applyBorder="1" applyAlignment="1">
      <alignment horizontal="center" vertical="center" wrapText="1"/>
    </xf>
    <xf numFmtId="3" fontId="6" fillId="0" borderId="125" xfId="0" applyNumberFormat="1" applyFont="1" applyFill="1" applyBorder="1" applyAlignment="1">
      <alignment horizontal="left" vertical="center"/>
    </xf>
    <xf numFmtId="3" fontId="8" fillId="0" borderId="126" xfId="0" applyNumberFormat="1" applyFont="1" applyFill="1" applyBorder="1" applyAlignment="1">
      <alignment horizontal="centerContinuous" vertical="center"/>
    </xf>
    <xf numFmtId="3" fontId="5" fillId="0" borderId="126" xfId="0" applyNumberFormat="1" applyFont="1" applyFill="1" applyBorder="1" applyAlignment="1">
      <alignment horizontal="center" vertical="center"/>
    </xf>
    <xf numFmtId="3" fontId="5" fillId="0" borderId="127" xfId="0" applyNumberFormat="1" applyFont="1" applyFill="1" applyBorder="1" applyAlignment="1">
      <alignment horizontal="center" vertical="center"/>
    </xf>
    <xf numFmtId="3" fontId="6" fillId="0" borderId="126" xfId="0" applyNumberFormat="1" applyFont="1" applyFill="1" applyBorder="1" applyAlignment="1">
      <alignment horizontal="center" vertical="center"/>
    </xf>
    <xf numFmtId="0" fontId="5" fillId="0" borderId="41" xfId="0" applyFont="1" applyFill="1" applyBorder="1"/>
    <xf numFmtId="0" fontId="6" fillId="0" borderId="62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14" fillId="0" borderId="41" xfId="0" applyFont="1" applyBorder="1"/>
    <xf numFmtId="0" fontId="8" fillId="0" borderId="62" xfId="0" applyFont="1" applyFill="1" applyBorder="1" applyAlignment="1">
      <alignment horizontal="center"/>
    </xf>
    <xf numFmtId="0" fontId="14" fillId="0" borderId="41" xfId="0" applyFont="1" applyFill="1" applyBorder="1"/>
    <xf numFmtId="3" fontId="6" fillId="0" borderId="62" xfId="0" applyNumberFormat="1" applyFont="1" applyFill="1" applyBorder="1" applyAlignment="1">
      <alignment horizontal="center"/>
    </xf>
    <xf numFmtId="0" fontId="6" fillId="0" borderId="41" xfId="0" applyFont="1" applyFill="1" applyBorder="1"/>
    <xf numFmtId="3" fontId="7" fillId="0" borderId="62" xfId="0" applyNumberFormat="1" applyFont="1" applyFill="1" applyBorder="1" applyAlignment="1">
      <alignment horizontal="center"/>
    </xf>
    <xf numFmtId="3" fontId="7" fillId="0" borderId="42" xfId="0" applyNumberFormat="1" applyFont="1" applyFill="1" applyBorder="1" applyAlignment="1">
      <alignment horizontal="center"/>
    </xf>
    <xf numFmtId="0" fontId="14" fillId="0" borderId="125" xfId="0" applyFont="1" applyFill="1" applyBorder="1"/>
    <xf numFmtId="0" fontId="6" fillId="0" borderId="131" xfId="0" applyFont="1" applyBorder="1"/>
    <xf numFmtId="0" fontId="6" fillId="0" borderId="132" xfId="0" applyFont="1" applyBorder="1"/>
    <xf numFmtId="0" fontId="13" fillId="0" borderId="41" xfId="0" applyFont="1" applyBorder="1"/>
    <xf numFmtId="0" fontId="5" fillId="0" borderId="62" xfId="0" applyFont="1" applyFill="1" applyBorder="1" applyAlignment="1">
      <alignment horizontal="center"/>
    </xf>
    <xf numFmtId="0" fontId="10" fillId="0" borderId="41" xfId="0" applyFont="1" applyFill="1" applyBorder="1"/>
    <xf numFmtId="3" fontId="6" fillId="0" borderId="130" xfId="0" applyNumberFormat="1" applyFont="1" applyBorder="1" applyAlignment="1">
      <alignment horizontal="center"/>
    </xf>
    <xf numFmtId="3" fontId="6" fillId="0" borderId="105" xfId="0" applyNumberFormat="1" applyFont="1" applyBorder="1" applyAlignment="1">
      <alignment horizontal="center"/>
    </xf>
    <xf numFmtId="3" fontId="6" fillId="0" borderId="42" xfId="0" applyNumberFormat="1" applyFont="1" applyFill="1" applyBorder="1" applyAlignment="1">
      <alignment horizontal="center"/>
    </xf>
    <xf numFmtId="0" fontId="6" fillId="0" borderId="126" xfId="0" applyFont="1" applyFill="1" applyBorder="1" applyAlignment="1">
      <alignment horizontal="center"/>
    </xf>
    <xf numFmtId="0" fontId="6" fillId="0" borderId="127" xfId="0" applyFont="1" applyFill="1" applyBorder="1" applyAlignment="1">
      <alignment horizontal="center"/>
    </xf>
    <xf numFmtId="0" fontId="6" fillId="0" borderId="62" xfId="0" applyFont="1" applyBorder="1"/>
    <xf numFmtId="0" fontId="6" fillId="0" borderId="42" xfId="0" applyFont="1" applyBorder="1"/>
    <xf numFmtId="0" fontId="14" fillId="0" borderId="125" xfId="0" applyFont="1" applyBorder="1"/>
    <xf numFmtId="0" fontId="6" fillId="0" borderId="126" xfId="0" applyFont="1" applyBorder="1"/>
    <xf numFmtId="0" fontId="6" fillId="0" borderId="127" xfId="0" applyFont="1" applyBorder="1"/>
    <xf numFmtId="3" fontId="5" fillId="0" borderId="62" xfId="0" applyNumberFormat="1" applyFont="1" applyFill="1" applyBorder="1" applyAlignment="1">
      <alignment horizontal="center" vertical="center" wrapText="1"/>
    </xf>
    <xf numFmtId="3" fontId="5" fillId="0" borderId="42" xfId="0" applyNumberFormat="1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/>
    </xf>
    <xf numFmtId="0" fontId="6" fillId="0" borderId="41" xfId="0" applyFont="1" applyBorder="1"/>
    <xf numFmtId="0" fontId="16" fillId="0" borderId="62" xfId="0" applyFont="1" applyFill="1" applyBorder="1" applyAlignment="1">
      <alignment horizontal="center"/>
    </xf>
    <xf numFmtId="0" fontId="5" fillId="0" borderId="126" xfId="0" applyFont="1" applyFill="1" applyBorder="1" applyAlignment="1">
      <alignment horizontal="center"/>
    </xf>
    <xf numFmtId="0" fontId="5" fillId="0" borderId="135" xfId="0" applyFont="1" applyBorder="1" applyAlignment="1">
      <alignment horizontal="center" vertical="center"/>
    </xf>
    <xf numFmtId="3" fontId="5" fillId="0" borderId="126" xfId="0" applyNumberFormat="1" applyFont="1" applyBorder="1" applyAlignment="1">
      <alignment horizontal="center" vertical="center"/>
    </xf>
    <xf numFmtId="3" fontId="5" fillId="0" borderId="127" xfId="0" applyNumberFormat="1" applyFont="1" applyBorder="1" applyAlignment="1">
      <alignment horizontal="center" vertical="center"/>
    </xf>
    <xf numFmtId="0" fontId="6" fillId="0" borderId="137" xfId="0" applyFont="1" applyFill="1" applyBorder="1" applyAlignment="1">
      <alignment horizontal="center" wrapText="1"/>
    </xf>
    <xf numFmtId="3" fontId="6" fillId="0" borderId="75" xfId="0" applyNumberFormat="1" applyFont="1" applyFill="1" applyBorder="1" applyAlignment="1">
      <alignment horizontal="center" vertical="center"/>
    </xf>
    <xf numFmtId="3" fontId="8" fillId="0" borderId="75" xfId="0" applyNumberFormat="1" applyFont="1" applyFill="1" applyBorder="1" applyAlignment="1">
      <alignment horizontal="center" vertical="center"/>
    </xf>
    <xf numFmtId="3" fontId="6" fillId="0" borderId="114" xfId="0" applyNumberFormat="1" applyFont="1" applyFill="1" applyBorder="1" applyAlignment="1">
      <alignment horizontal="center" vertical="center"/>
    </xf>
    <xf numFmtId="3" fontId="4" fillId="0" borderId="75" xfId="0" applyNumberFormat="1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10" fillId="0" borderId="114" xfId="0" applyFont="1" applyFill="1" applyBorder="1" applyAlignment="1">
      <alignment horizontal="center" vertical="center" wrapText="1"/>
    </xf>
    <xf numFmtId="3" fontId="4" fillId="0" borderId="75" xfId="0" applyNumberFormat="1" applyFont="1" applyFill="1" applyBorder="1" applyAlignment="1">
      <alignment horizontal="center" vertical="center"/>
    </xf>
    <xf numFmtId="3" fontId="8" fillId="0" borderId="16" xfId="3" applyNumberFormat="1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 wrapText="1"/>
    </xf>
    <xf numFmtId="0" fontId="14" fillId="0" borderId="114" xfId="0" applyFont="1" applyFill="1" applyBorder="1" applyAlignment="1">
      <alignment horizontal="center" vertical="center" wrapText="1"/>
    </xf>
    <xf numFmtId="3" fontId="10" fillId="0" borderId="62" xfId="0" applyNumberFormat="1" applyFont="1" applyFill="1" applyBorder="1" applyAlignment="1">
      <alignment horizontal="center" vertical="center" wrapText="1"/>
    </xf>
    <xf numFmtId="0" fontId="8" fillId="0" borderId="0" xfId="143" applyFont="1" applyFill="1" applyBorder="1" applyAlignment="1">
      <alignment horizontal="center" vertical="center" wrapText="1"/>
    </xf>
    <xf numFmtId="0" fontId="8" fillId="0" borderId="138" xfId="143" applyFont="1" applyFill="1" applyBorder="1" applyAlignment="1">
      <alignment horizontal="center" vertical="center" wrapText="1"/>
    </xf>
    <xf numFmtId="3" fontId="8" fillId="0" borderId="62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3" fontId="8" fillId="0" borderId="125" xfId="0" applyNumberFormat="1" applyFont="1" applyFill="1" applyBorder="1" applyAlignment="1">
      <alignment vertical="center"/>
    </xf>
    <xf numFmtId="0" fontId="10" fillId="0" borderId="127" xfId="0" applyFont="1" applyFill="1" applyBorder="1" applyAlignment="1">
      <alignment horizontal="center" vertical="center" wrapText="1"/>
    </xf>
    <xf numFmtId="3" fontId="8" fillId="0" borderId="42" xfId="3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vertical="center"/>
    </xf>
    <xf numFmtId="3" fontId="8" fillId="0" borderId="126" xfId="3" applyNumberFormat="1" applyFont="1" applyFill="1" applyBorder="1" applyAlignment="1">
      <alignment horizontal="center" vertical="center"/>
    </xf>
    <xf numFmtId="3" fontId="6" fillId="0" borderId="127" xfId="0" applyNumberFormat="1" applyFont="1" applyFill="1" applyBorder="1" applyAlignment="1">
      <alignment horizontal="centerContinuous" vertical="center"/>
    </xf>
    <xf numFmtId="3" fontId="46" fillId="0" borderId="148" xfId="0" applyNumberFormat="1" applyFont="1" applyFill="1" applyBorder="1" applyAlignment="1">
      <alignment horizontal="center" vertical="center" wrapText="1"/>
    </xf>
    <xf numFmtId="0" fontId="1" fillId="0" borderId="149" xfId="0" applyFont="1" applyFill="1" applyBorder="1" applyAlignment="1"/>
    <xf numFmtId="0" fontId="1" fillId="0" borderId="148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/>
    <xf numFmtId="0" fontId="2" fillId="0" borderId="148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125" xfId="0" applyFont="1" applyFill="1" applyBorder="1" applyAlignment="1"/>
    <xf numFmtId="0" fontId="2" fillId="0" borderId="126" xfId="0" applyFont="1" applyFill="1" applyBorder="1" applyAlignment="1">
      <alignment horizontal="center" wrapText="1"/>
    </xf>
    <xf numFmtId="0" fontId="2" fillId="0" borderId="127" xfId="0" applyFont="1" applyFill="1" applyBorder="1" applyAlignment="1">
      <alignment horizontal="center" wrapText="1"/>
    </xf>
    <xf numFmtId="3" fontId="5" fillId="0" borderId="149" xfId="0" applyNumberFormat="1" applyFont="1" applyFill="1" applyBorder="1"/>
    <xf numFmtId="3" fontId="5" fillId="0" borderId="148" xfId="0" applyNumberFormat="1" applyFont="1" applyFill="1" applyBorder="1" applyAlignment="1">
      <alignment horizontal="center"/>
    </xf>
    <xf numFmtId="3" fontId="5" fillId="0" borderId="125" xfId="0" applyNumberFormat="1" applyFont="1" applyFill="1" applyBorder="1" applyAlignment="1">
      <alignment horizontal="center" vertical="center"/>
    </xf>
    <xf numFmtId="0" fontId="2" fillId="0" borderId="128" xfId="0" applyFont="1" applyFill="1" applyBorder="1"/>
    <xf numFmtId="0" fontId="2" fillId="0" borderId="125" xfId="0" applyFont="1" applyFill="1" applyBorder="1"/>
    <xf numFmtId="0" fontId="2" fillId="0" borderId="154" xfId="0" applyFont="1" applyFill="1" applyBorder="1" applyAlignment="1">
      <alignment horizontal="center" wrapText="1"/>
    </xf>
    <xf numFmtId="0" fontId="1" fillId="0" borderId="149" xfId="0" applyFont="1" applyFill="1" applyBorder="1"/>
    <xf numFmtId="0" fontId="2" fillId="0" borderId="68" xfId="0" applyFont="1" applyFill="1" applyBorder="1"/>
    <xf numFmtId="0" fontId="2" fillId="0" borderId="141" xfId="0" applyFont="1" applyFill="1" applyBorder="1" applyAlignment="1">
      <alignment horizontal="center" wrapText="1"/>
    </xf>
    <xf numFmtId="0" fontId="2" fillId="0" borderId="147" xfId="0" applyFont="1" applyFill="1" applyBorder="1" applyAlignment="1">
      <alignment horizontal="center"/>
    </xf>
    <xf numFmtId="0" fontId="2" fillId="0" borderId="152" xfId="0" applyFont="1" applyFill="1" applyBorder="1" applyAlignment="1">
      <alignment horizontal="center"/>
    </xf>
    <xf numFmtId="0" fontId="1" fillId="0" borderId="129" xfId="0" applyFont="1" applyFill="1" applyBorder="1"/>
    <xf numFmtId="0" fontId="2" fillId="0" borderId="153" xfId="0" applyFont="1" applyFill="1" applyBorder="1" applyAlignment="1">
      <alignment horizontal="center"/>
    </xf>
    <xf numFmtId="0" fontId="2" fillId="0" borderId="148" xfId="0" applyFont="1" applyFill="1" applyBorder="1" applyAlignment="1">
      <alignment horizontal="center"/>
    </xf>
    <xf numFmtId="0" fontId="2" fillId="0" borderId="141" xfId="0" applyFont="1" applyFill="1" applyBorder="1" applyAlignment="1">
      <alignment horizontal="center"/>
    </xf>
    <xf numFmtId="0" fontId="2" fillId="0" borderId="156" xfId="0" applyFont="1" applyFill="1" applyBorder="1" applyAlignment="1">
      <alignment horizontal="center"/>
    </xf>
    <xf numFmtId="0" fontId="2" fillId="0" borderId="132" xfId="0" applyFont="1" applyFill="1" applyBorder="1" applyAlignment="1">
      <alignment horizontal="center"/>
    </xf>
    <xf numFmtId="0" fontId="2" fillId="0" borderId="126" xfId="0" applyFont="1" applyFill="1" applyBorder="1" applyAlignment="1">
      <alignment horizontal="center"/>
    </xf>
    <xf numFmtId="0" fontId="2" fillId="0" borderId="127" xfId="0" applyFont="1" applyFill="1" applyBorder="1" applyAlignment="1">
      <alignment horizontal="center"/>
    </xf>
    <xf numFmtId="0" fontId="2" fillId="0" borderId="149" xfId="0" applyFont="1" applyFill="1" applyBorder="1"/>
    <xf numFmtId="0" fontId="8" fillId="0" borderId="62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wrapText="1"/>
    </xf>
    <xf numFmtId="0" fontId="0" fillId="0" borderId="42" xfId="0" applyFill="1" applyBorder="1" applyAlignment="1">
      <alignment horizontal="center" wrapText="1"/>
    </xf>
    <xf numFmtId="0" fontId="0" fillId="0" borderId="126" xfId="0" applyFill="1" applyBorder="1" applyAlignment="1">
      <alignment horizontal="center" wrapText="1"/>
    </xf>
    <xf numFmtId="3" fontId="4" fillId="0" borderId="149" xfId="0" applyNumberFormat="1" applyFont="1" applyFill="1" applyBorder="1" applyAlignment="1">
      <alignment vertical="center"/>
    </xf>
    <xf numFmtId="3" fontId="4" fillId="0" borderId="148" xfId="0" applyNumberFormat="1" applyFont="1" applyFill="1" applyBorder="1" applyAlignment="1">
      <alignment horizontal="center" vertical="center"/>
    </xf>
    <xf numFmtId="3" fontId="8" fillId="0" borderId="149" xfId="0" applyNumberFormat="1" applyFont="1" applyFill="1" applyBorder="1" applyAlignment="1">
      <alignment vertical="center"/>
    </xf>
    <xf numFmtId="0" fontId="10" fillId="0" borderId="148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wrapText="1"/>
    </xf>
    <xf numFmtId="3" fontId="8" fillId="0" borderId="148" xfId="0" applyNumberFormat="1" applyFont="1" applyFill="1" applyBorder="1" applyAlignment="1">
      <alignment vertical="center"/>
    </xf>
    <xf numFmtId="3" fontId="8" fillId="0" borderId="148" xfId="3" applyNumberFormat="1" applyFont="1" applyFill="1" applyBorder="1" applyAlignment="1">
      <alignment horizontal="center" vertical="center"/>
    </xf>
    <xf numFmtId="0" fontId="0" fillId="0" borderId="148" xfId="0" applyFill="1" applyBorder="1" applyAlignment="1">
      <alignment horizontal="center" wrapText="1"/>
    </xf>
    <xf numFmtId="3" fontId="6" fillId="0" borderId="148" xfId="0" applyNumberFormat="1" applyFont="1" applyFill="1" applyBorder="1" applyAlignment="1">
      <alignment vertical="center"/>
    </xf>
    <xf numFmtId="0" fontId="14" fillId="0" borderId="126" xfId="0" applyFont="1" applyFill="1" applyBorder="1" applyAlignment="1">
      <alignment horizontal="center" vertical="center" wrapText="1"/>
    </xf>
    <xf numFmtId="3" fontId="4" fillId="0" borderId="62" xfId="143" applyNumberFormat="1" applyFont="1" applyFill="1" applyBorder="1" applyAlignment="1">
      <alignment horizontal="center" vertical="center" wrapText="1"/>
    </xf>
    <xf numFmtId="3" fontId="4" fillId="0" borderId="148" xfId="143" applyNumberFormat="1" applyFont="1" applyFill="1" applyBorder="1" applyAlignment="1">
      <alignment horizontal="center" vertical="center" wrapText="1"/>
    </xf>
    <xf numFmtId="0" fontId="8" fillId="0" borderId="148" xfId="143" applyFont="1" applyFill="1" applyBorder="1" applyAlignment="1">
      <alignment horizontal="center" vertical="center" wrapText="1"/>
    </xf>
    <xf numFmtId="0" fontId="45" fillId="0" borderId="157" xfId="143" applyFont="1" applyFill="1" applyBorder="1" applyAlignment="1">
      <alignment vertical="center" wrapText="1"/>
    </xf>
    <xf numFmtId="0" fontId="45" fillId="0" borderId="158" xfId="143" applyFont="1" applyFill="1" applyBorder="1" applyAlignment="1">
      <alignment vertical="center" wrapText="1"/>
    </xf>
    <xf numFmtId="0" fontId="45" fillId="0" borderId="159" xfId="143" applyFont="1" applyFill="1" applyBorder="1" applyAlignment="1">
      <alignment vertical="center" wrapText="1"/>
    </xf>
    <xf numFmtId="0" fontId="8" fillId="0" borderId="163" xfId="143" applyFont="1" applyFill="1" applyBorder="1" applyAlignment="1">
      <alignment horizontal="center" vertical="center" wrapText="1"/>
    </xf>
    <xf numFmtId="3" fontId="4" fillId="0" borderId="54" xfId="143" applyNumberFormat="1" applyFont="1" applyFill="1" applyBorder="1" applyAlignment="1">
      <alignment horizontal="centerContinuous" vertical="center"/>
    </xf>
    <xf numFmtId="0" fontId="8" fillId="0" borderId="126" xfId="143" applyFont="1" applyFill="1" applyBorder="1" applyAlignment="1">
      <alignment horizontal="center" vertical="center" wrapText="1"/>
    </xf>
    <xf numFmtId="0" fontId="8" fillId="0" borderId="168" xfId="143" applyFont="1" applyFill="1" applyBorder="1" applyAlignment="1">
      <alignment horizontal="center" vertical="center" wrapText="1"/>
    </xf>
    <xf numFmtId="0" fontId="8" fillId="0" borderId="166" xfId="143" applyFont="1" applyFill="1" applyBorder="1" applyAlignment="1">
      <alignment horizontal="center" vertical="center" wrapText="1"/>
    </xf>
    <xf numFmtId="0" fontId="5" fillId="0" borderId="149" xfId="143" applyFont="1" applyFill="1" applyBorder="1" applyAlignment="1">
      <alignment vertical="center"/>
    </xf>
    <xf numFmtId="3" fontId="8" fillId="0" borderId="148" xfId="143" applyNumberFormat="1" applyFont="1" applyFill="1" applyBorder="1" applyAlignment="1">
      <alignment horizontal="center" vertical="center" wrapText="1"/>
    </xf>
    <xf numFmtId="3" fontId="6" fillId="0" borderId="149" xfId="143" applyNumberFormat="1" applyFont="1" applyFill="1" applyBorder="1" applyAlignment="1">
      <alignment vertical="center"/>
    </xf>
    <xf numFmtId="0" fontId="8" fillId="0" borderId="148" xfId="143" applyFont="1" applyFill="1" applyBorder="1" applyAlignment="1">
      <alignment horizontal="center" vertical="center"/>
    </xf>
    <xf numFmtId="0" fontId="8" fillId="0" borderId="169" xfId="143" applyFont="1" applyFill="1" applyBorder="1" applyAlignment="1">
      <alignment horizontal="center" vertical="center"/>
    </xf>
    <xf numFmtId="0" fontId="8" fillId="0" borderId="70" xfId="143" applyFont="1" applyFill="1" applyBorder="1" applyAlignment="1">
      <alignment horizontal="center" vertical="center"/>
    </xf>
    <xf numFmtId="3" fontId="8" fillId="0" borderId="149" xfId="143" applyNumberFormat="1" applyFont="1" applyFill="1" applyBorder="1" applyAlignment="1">
      <alignment vertical="center"/>
    </xf>
    <xf numFmtId="3" fontId="8" fillId="0" borderId="125" xfId="143" applyNumberFormat="1" applyFont="1" applyFill="1" applyBorder="1" applyAlignment="1">
      <alignment vertical="center"/>
    </xf>
    <xf numFmtId="0" fontId="8" fillId="0" borderId="126" xfId="143" applyFont="1" applyFill="1" applyBorder="1" applyAlignment="1">
      <alignment horizontal="center" vertical="center"/>
    </xf>
    <xf numFmtId="0" fontId="8" fillId="0" borderId="127" xfId="143" applyFont="1" applyFill="1" applyBorder="1" applyAlignment="1">
      <alignment horizontal="center" vertical="center"/>
    </xf>
    <xf numFmtId="3" fontId="4" fillId="0" borderId="149" xfId="143" applyNumberFormat="1" applyFont="1" applyFill="1" applyBorder="1" applyAlignment="1">
      <alignment vertical="center"/>
    </xf>
    <xf numFmtId="0" fontId="8" fillId="0" borderId="149" xfId="143" applyFont="1" applyFill="1" applyBorder="1" applyAlignment="1">
      <alignment vertical="center"/>
    </xf>
    <xf numFmtId="0" fontId="8" fillId="0" borderId="148" xfId="143" applyFont="1" applyFill="1" applyBorder="1" applyAlignment="1">
      <alignment vertical="center"/>
    </xf>
    <xf numFmtId="3" fontId="6" fillId="0" borderId="125" xfId="143" applyNumberFormat="1" applyFont="1" applyFill="1" applyBorder="1" applyAlignment="1">
      <alignment vertical="center"/>
    </xf>
    <xf numFmtId="3" fontId="8" fillId="0" borderId="126" xfId="143" applyNumberFormat="1" applyFont="1" applyFill="1" applyBorder="1" applyAlignment="1">
      <alignment horizontal="center" vertical="center"/>
    </xf>
    <xf numFmtId="3" fontId="6" fillId="0" borderId="126" xfId="143" applyNumberFormat="1" applyFont="1" applyFill="1" applyBorder="1" applyAlignment="1">
      <alignment horizontal="center" vertical="center"/>
    </xf>
    <xf numFmtId="0" fontId="4" fillId="0" borderId="149" xfId="143" applyFont="1" applyFill="1" applyBorder="1" applyAlignment="1">
      <alignment vertical="center"/>
    </xf>
    <xf numFmtId="3" fontId="6" fillId="0" borderId="148" xfId="143" applyNumberFormat="1" applyFont="1" applyFill="1" applyBorder="1" applyAlignment="1">
      <alignment horizontal="center" vertical="center"/>
    </xf>
    <xf numFmtId="3" fontId="6" fillId="0" borderId="127" xfId="143" applyNumberFormat="1" applyFont="1" applyFill="1" applyBorder="1" applyAlignment="1">
      <alignment horizontal="center" vertical="center"/>
    </xf>
    <xf numFmtId="0" fontId="13" fillId="0" borderId="175" xfId="0" applyFont="1" applyBorder="1"/>
    <xf numFmtId="0" fontId="13" fillId="0" borderId="165" xfId="0" applyFont="1" applyBorder="1" applyAlignment="1">
      <alignment horizontal="center" vertical="center" wrapText="1"/>
    </xf>
    <xf numFmtId="0" fontId="13" fillId="0" borderId="138" xfId="0" applyFont="1" applyBorder="1" applyAlignment="1">
      <alignment horizontal="center" vertical="center" wrapText="1"/>
    </xf>
    <xf numFmtId="0" fontId="13" fillId="0" borderId="168" xfId="0" applyFont="1" applyBorder="1" applyAlignment="1">
      <alignment horizontal="center" vertical="center" wrapText="1"/>
    </xf>
    <xf numFmtId="0" fontId="14" fillId="0" borderId="176" xfId="0" applyFont="1" applyBorder="1"/>
    <xf numFmtId="0" fontId="14" fillId="0" borderId="165" xfId="0" applyFont="1" applyBorder="1" applyAlignment="1">
      <alignment horizontal="center" wrapText="1"/>
    </xf>
    <xf numFmtId="0" fontId="14" fillId="0" borderId="138" xfId="0" applyFont="1" applyBorder="1" applyAlignment="1">
      <alignment horizontal="center" wrapText="1"/>
    </xf>
    <xf numFmtId="0" fontId="14" fillId="0" borderId="168" xfId="0" applyFont="1" applyBorder="1" applyAlignment="1">
      <alignment horizontal="center" wrapText="1"/>
    </xf>
    <xf numFmtId="0" fontId="14" fillId="0" borderId="177" xfId="0" applyFont="1" applyBorder="1"/>
    <xf numFmtId="0" fontId="13" fillId="0" borderId="149" xfId="0" applyFont="1" applyBorder="1"/>
    <xf numFmtId="0" fontId="14" fillId="0" borderId="149" xfId="0" applyFont="1" applyBorder="1"/>
    <xf numFmtId="0" fontId="14" fillId="0" borderId="82" xfId="0" applyFont="1" applyBorder="1"/>
    <xf numFmtId="0" fontId="14" fillId="0" borderId="178" xfId="0" applyFont="1" applyBorder="1" applyAlignment="1">
      <alignment horizontal="center" wrapText="1"/>
    </xf>
    <xf numFmtId="0" fontId="14" fillId="0" borderId="179" xfId="0" applyFont="1" applyBorder="1" applyAlignment="1">
      <alignment horizontal="center" wrapText="1"/>
    </xf>
    <xf numFmtId="0" fontId="14" fillId="0" borderId="180" xfId="0" applyFont="1" applyBorder="1" applyAlignment="1">
      <alignment horizontal="center" wrapText="1"/>
    </xf>
    <xf numFmtId="0" fontId="14" fillId="0" borderId="181" xfId="0" applyFont="1" applyBorder="1" applyAlignment="1">
      <alignment horizontal="center" wrapText="1"/>
    </xf>
    <xf numFmtId="0" fontId="14" fillId="0" borderId="62" xfId="0" applyFont="1" applyBorder="1" applyAlignment="1">
      <alignment horizontal="center" wrapText="1"/>
    </xf>
    <xf numFmtId="0" fontId="14" fillId="0" borderId="182" xfId="0" applyFont="1" applyBorder="1" applyAlignment="1">
      <alignment horizontal="center" wrapText="1"/>
    </xf>
    <xf numFmtId="0" fontId="14" fillId="0" borderId="183" xfId="0" applyFont="1" applyBorder="1" applyAlignment="1">
      <alignment horizontal="center" wrapText="1"/>
    </xf>
    <xf numFmtId="0" fontId="14" fillId="0" borderId="184" xfId="0" applyFont="1" applyBorder="1" applyAlignment="1">
      <alignment horizontal="center" wrapText="1"/>
    </xf>
    <xf numFmtId="0" fontId="14" fillId="0" borderId="185" xfId="0" applyFont="1" applyBorder="1" applyAlignment="1">
      <alignment horizontal="center" wrapText="1"/>
    </xf>
    <xf numFmtId="0" fontId="14" fillId="0" borderId="190" xfId="0" applyFont="1" applyBorder="1"/>
    <xf numFmtId="0" fontId="14" fillId="0" borderId="62" xfId="0" applyFont="1" applyBorder="1" applyAlignment="1">
      <alignment horizontal="center"/>
    </xf>
    <xf numFmtId="0" fontId="14" fillId="0" borderId="126" xfId="0" applyFont="1" applyBorder="1" applyAlignment="1">
      <alignment horizontal="center"/>
    </xf>
    <xf numFmtId="0" fontId="14" fillId="0" borderId="148" xfId="0" applyFont="1" applyBorder="1" applyAlignment="1">
      <alignment horizontal="center"/>
    </xf>
    <xf numFmtId="0" fontId="13" fillId="0" borderId="175" xfId="0" applyFont="1" applyBorder="1" applyAlignment="1">
      <alignment horizontal="left" vertical="center" wrapText="1"/>
    </xf>
    <xf numFmtId="0" fontId="13" fillId="0" borderId="180" xfId="0" applyFont="1" applyBorder="1" applyAlignment="1">
      <alignment horizontal="center" vertical="center" wrapText="1"/>
    </xf>
    <xf numFmtId="0" fontId="13" fillId="0" borderId="181" xfId="0" applyFont="1" applyBorder="1" applyAlignment="1">
      <alignment horizontal="center" vertical="center" wrapText="1"/>
    </xf>
    <xf numFmtId="0" fontId="14" fillId="0" borderId="197" xfId="0" applyFont="1" applyBorder="1"/>
    <xf numFmtId="0" fontId="14" fillId="0" borderId="198" xfId="0" applyFont="1" applyBorder="1"/>
    <xf numFmtId="3" fontId="6" fillId="0" borderId="169" xfId="0" applyNumberFormat="1" applyFont="1" applyFill="1" applyBorder="1" applyAlignment="1">
      <alignment horizontal="center"/>
    </xf>
    <xf numFmtId="3" fontId="14" fillId="0" borderId="180" xfId="0" applyNumberFormat="1" applyFont="1" applyBorder="1" applyAlignment="1">
      <alignment horizontal="center" wrapText="1"/>
    </xf>
    <xf numFmtId="0" fontId="14" fillId="0" borderId="203" xfId="0" applyFont="1" applyBorder="1" applyAlignment="1">
      <alignment horizontal="center"/>
    </xf>
    <xf numFmtId="0" fontId="14" fillId="0" borderId="204" xfId="0" applyFont="1" applyBorder="1" applyAlignment="1">
      <alignment horizontal="center" wrapText="1"/>
    </xf>
    <xf numFmtId="0" fontId="13" fillId="0" borderId="62" xfId="0" applyFont="1" applyBorder="1" applyAlignment="1">
      <alignment horizontal="center" vertical="center" wrapText="1"/>
    </xf>
    <xf numFmtId="0" fontId="14" fillId="0" borderId="180" xfId="0" applyFont="1" applyFill="1" applyBorder="1" applyAlignment="1">
      <alignment horizontal="center" wrapText="1"/>
    </xf>
    <xf numFmtId="0" fontId="14" fillId="0" borderId="181" xfId="0" applyFont="1" applyFill="1" applyBorder="1" applyAlignment="1">
      <alignment horizontal="center" wrapText="1"/>
    </xf>
    <xf numFmtId="0" fontId="9" fillId="0" borderId="0" xfId="0" applyFont="1" applyBorder="1"/>
    <xf numFmtId="0" fontId="14" fillId="0" borderId="206" xfId="0" applyFont="1" applyBorder="1" applyAlignment="1">
      <alignment horizontal="center" wrapText="1"/>
    </xf>
    <xf numFmtId="0" fontId="9" fillId="0" borderId="126" xfId="0" applyFont="1" applyBorder="1"/>
    <xf numFmtId="0" fontId="14" fillId="0" borderId="207" xfId="0" applyFont="1" applyBorder="1" applyAlignment="1">
      <alignment horizontal="center" wrapText="1"/>
    </xf>
    <xf numFmtId="0" fontId="14" fillId="0" borderId="148" xfId="0" applyFont="1" applyBorder="1" applyAlignment="1">
      <alignment horizontal="center" wrapText="1"/>
    </xf>
    <xf numFmtId="0" fontId="14" fillId="0" borderId="126" xfId="0" applyFont="1" applyBorder="1" applyAlignment="1">
      <alignment horizontal="center" wrapText="1"/>
    </xf>
    <xf numFmtId="0" fontId="14" fillId="0" borderId="62" xfId="0" applyFont="1" applyBorder="1"/>
    <xf numFmtId="0" fontId="14" fillId="0" borderId="148" xfId="0" applyFont="1" applyBorder="1"/>
    <xf numFmtId="0" fontId="14" fillId="0" borderId="173" xfId="0" applyFont="1" applyBorder="1" applyAlignment="1">
      <alignment horizontal="center" wrapText="1"/>
    </xf>
    <xf numFmtId="0" fontId="14" fillId="0" borderId="174" xfId="0" applyFont="1" applyBorder="1" applyAlignment="1">
      <alignment horizontal="center" wrapText="1"/>
    </xf>
    <xf numFmtId="0" fontId="13" fillId="0" borderId="209" xfId="0" applyFont="1" applyBorder="1"/>
    <xf numFmtId="0" fontId="14" fillId="0" borderId="210" xfId="0" applyFont="1" applyBorder="1" applyAlignment="1">
      <alignment horizontal="center" wrapText="1"/>
    </xf>
    <xf numFmtId="0" fontId="14" fillId="0" borderId="127" xfId="0" applyFont="1" applyBorder="1" applyAlignment="1">
      <alignment horizontal="center" wrapText="1"/>
    </xf>
    <xf numFmtId="3" fontId="5" fillId="0" borderId="126" xfId="0" applyNumberFormat="1" applyFont="1" applyFill="1" applyBorder="1" applyAlignment="1">
      <alignment horizontal="center"/>
    </xf>
    <xf numFmtId="3" fontId="5" fillId="0" borderId="127" xfId="0" applyNumberFormat="1" applyFont="1" applyFill="1" applyBorder="1" applyAlignment="1">
      <alignment horizontal="center"/>
    </xf>
    <xf numFmtId="3" fontId="5" fillId="0" borderId="139" xfId="0" applyNumberFormat="1" applyFont="1" applyFill="1" applyBorder="1" applyAlignment="1">
      <alignment horizontal="center"/>
    </xf>
    <xf numFmtId="3" fontId="12" fillId="0" borderId="62" xfId="0" applyNumberFormat="1" applyFont="1" applyFill="1" applyBorder="1" applyAlignment="1">
      <alignment horizontal="center" vertical="center" wrapText="1"/>
    </xf>
    <xf numFmtId="3" fontId="11" fillId="0" borderId="62" xfId="0" applyNumberFormat="1" applyFont="1" applyFill="1" applyBorder="1" applyAlignment="1">
      <alignment horizontal="center" vertical="center" wrapText="1"/>
    </xf>
    <xf numFmtId="3" fontId="11" fillId="0" borderId="148" xfId="0" applyNumberFormat="1" applyFont="1" applyFill="1" applyBorder="1" applyAlignment="1">
      <alignment horizontal="center" vertical="center" wrapText="1"/>
    </xf>
    <xf numFmtId="3" fontId="9" fillId="0" borderId="149" xfId="0" applyNumberFormat="1" applyFont="1" applyFill="1" applyBorder="1" applyAlignment="1">
      <alignment vertical="center"/>
    </xf>
    <xf numFmtId="0" fontId="10" fillId="0" borderId="62" xfId="2" applyFont="1" applyFill="1" applyBorder="1" applyAlignment="1">
      <alignment horizontal="center"/>
    </xf>
    <xf numFmtId="0" fontId="9" fillId="0" borderId="62" xfId="0" applyFont="1" applyFill="1" applyBorder="1"/>
    <xf numFmtId="0" fontId="10" fillId="0" borderId="62" xfId="0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/>
    </xf>
    <xf numFmtId="3" fontId="9" fillId="0" borderId="148" xfId="0" applyNumberFormat="1" applyFont="1" applyFill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3" fontId="10" fillId="0" borderId="62" xfId="0" applyNumberFormat="1" applyFont="1" applyFill="1" applyBorder="1" applyAlignment="1">
      <alignment horizontal="center"/>
    </xf>
    <xf numFmtId="3" fontId="9" fillId="0" borderId="62" xfId="0" applyNumberFormat="1" applyFont="1" applyFill="1" applyBorder="1" applyAlignment="1">
      <alignment horizontal="center"/>
    </xf>
    <xf numFmtId="0" fontId="11" fillId="0" borderId="149" xfId="0" applyFont="1" applyFill="1" applyBorder="1"/>
    <xf numFmtId="0" fontId="9" fillId="0" borderId="148" xfId="0" applyFont="1" applyFill="1" applyBorder="1"/>
    <xf numFmtId="3" fontId="10" fillId="0" borderId="149" xfId="0" applyNumberFormat="1" applyFont="1" applyFill="1" applyBorder="1" applyAlignment="1">
      <alignment vertical="center"/>
    </xf>
    <xf numFmtId="3" fontId="9" fillId="0" borderId="62" xfId="0" applyNumberFormat="1" applyFont="1" applyFill="1" applyBorder="1" applyAlignment="1">
      <alignment horizontal="center" vertical="center"/>
    </xf>
    <xf numFmtId="3" fontId="9" fillId="0" borderId="148" xfId="0" applyNumberFormat="1" applyFont="1" applyFill="1" applyBorder="1" applyAlignment="1">
      <alignment horizontal="center" vertical="center"/>
    </xf>
    <xf numFmtId="0" fontId="9" fillId="0" borderId="148" xfId="0" applyFont="1" applyFill="1" applyBorder="1" applyAlignment="1">
      <alignment horizontal="center"/>
    </xf>
    <xf numFmtId="3" fontId="10" fillId="0" borderId="62" xfId="0" applyNumberFormat="1" applyFont="1" applyFill="1" applyBorder="1" applyAlignment="1">
      <alignment horizontal="center" vertical="center"/>
    </xf>
    <xf numFmtId="1" fontId="10" fillId="0" borderId="62" xfId="0" applyNumberFormat="1" applyFont="1" applyFill="1" applyBorder="1" applyAlignment="1">
      <alignment horizontal="center"/>
    </xf>
    <xf numFmtId="1" fontId="9" fillId="0" borderId="62" xfId="0" applyNumberFormat="1" applyFont="1" applyFill="1" applyBorder="1" applyAlignment="1">
      <alignment horizontal="center"/>
    </xf>
    <xf numFmtId="3" fontId="10" fillId="0" borderId="125" xfId="0" applyNumberFormat="1" applyFont="1" applyFill="1" applyBorder="1" applyAlignment="1">
      <alignment vertical="center"/>
    </xf>
    <xf numFmtId="3" fontId="9" fillId="0" borderId="126" xfId="0" applyNumberFormat="1" applyFont="1" applyFill="1" applyBorder="1" applyAlignment="1">
      <alignment horizontal="center"/>
    </xf>
    <xf numFmtId="0" fontId="10" fillId="0" borderId="126" xfId="0" applyFont="1" applyFill="1" applyBorder="1" applyAlignment="1">
      <alignment horizontal="center"/>
    </xf>
    <xf numFmtId="3" fontId="9" fillId="0" borderId="126" xfId="0" applyNumberFormat="1" applyFont="1" applyFill="1" applyBorder="1" applyAlignment="1">
      <alignment horizontal="center" vertical="center"/>
    </xf>
    <xf numFmtId="3" fontId="9" fillId="0" borderId="127" xfId="0" applyNumberFormat="1" applyFont="1" applyFill="1" applyBorder="1" applyAlignment="1">
      <alignment horizontal="center" vertical="center"/>
    </xf>
    <xf numFmtId="3" fontId="9" fillId="0" borderId="62" xfId="0" applyNumberFormat="1" applyFont="1" applyFill="1" applyBorder="1"/>
    <xf numFmtId="3" fontId="11" fillId="0" borderId="62" xfId="0" applyNumberFormat="1" applyFont="1" applyFill="1" applyBorder="1" applyAlignment="1">
      <alignment horizontal="center" vertical="center"/>
    </xf>
    <xf numFmtId="3" fontId="12" fillId="0" borderId="149" xfId="0" applyNumberFormat="1" applyFont="1" applyFill="1" applyBorder="1" applyAlignment="1">
      <alignment vertical="center"/>
    </xf>
    <xf numFmtId="0" fontId="9" fillId="0" borderId="149" xfId="0" applyFont="1" applyFill="1" applyBorder="1"/>
    <xf numFmtId="3" fontId="10" fillId="0" borderId="148" xfId="0" applyNumberFormat="1" applyFont="1" applyFill="1" applyBorder="1" applyAlignment="1">
      <alignment horizontal="center" vertical="center"/>
    </xf>
    <xf numFmtId="3" fontId="9" fillId="0" borderId="125" xfId="0" applyNumberFormat="1" applyFont="1" applyFill="1" applyBorder="1" applyAlignment="1">
      <alignment vertical="center"/>
    </xf>
    <xf numFmtId="3" fontId="10" fillId="0" borderId="126" xfId="0" applyNumberFormat="1" applyFont="1" applyFill="1" applyBorder="1" applyAlignment="1">
      <alignment horizontal="center" vertical="center"/>
    </xf>
    <xf numFmtId="0" fontId="9" fillId="0" borderId="126" xfId="0" applyFont="1" applyFill="1" applyBorder="1" applyAlignment="1">
      <alignment horizontal="center"/>
    </xf>
    <xf numFmtId="3" fontId="10" fillId="0" borderId="126" xfId="0" applyNumberFormat="1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3" fontId="9" fillId="0" borderId="127" xfId="0" applyNumberFormat="1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 vertical="center"/>
    </xf>
    <xf numFmtId="0" fontId="9" fillId="0" borderId="148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0" fontId="6" fillId="0" borderId="149" xfId="0" applyFont="1" applyFill="1" applyBorder="1"/>
    <xf numFmtId="0" fontId="6" fillId="0" borderId="125" xfId="0" applyFont="1" applyFill="1" applyBorder="1"/>
    <xf numFmtId="0" fontId="5" fillId="0" borderId="62" xfId="0" applyFont="1" applyFill="1" applyBorder="1" applyAlignment="1">
      <alignment horizontal="center" vertical="center"/>
    </xf>
    <xf numFmtId="0" fontId="5" fillId="0" borderId="148" xfId="0" applyFont="1" applyFill="1" applyBorder="1" applyAlignment="1">
      <alignment horizontal="center" vertical="center"/>
    </xf>
    <xf numFmtId="0" fontId="5" fillId="0" borderId="149" xfId="0" applyFont="1" applyFill="1" applyBorder="1"/>
    <xf numFmtId="0" fontId="6" fillId="0" borderId="148" xfId="0" applyFont="1" applyFill="1" applyBorder="1" applyAlignment="1">
      <alignment horizontal="center"/>
    </xf>
    <xf numFmtId="0" fontId="6" fillId="0" borderId="190" xfId="0" applyFont="1" applyFill="1" applyBorder="1"/>
    <xf numFmtId="0" fontId="6" fillId="0" borderId="193" xfId="0" applyFont="1" applyFill="1" applyBorder="1" applyAlignment="1">
      <alignment horizontal="center"/>
    </xf>
    <xf numFmtId="0" fontId="6" fillId="0" borderId="194" xfId="0" applyFont="1" applyFill="1" applyBorder="1" applyAlignment="1">
      <alignment horizontal="center"/>
    </xf>
    <xf numFmtId="0" fontId="8" fillId="0" borderId="151" xfId="0" applyFont="1" applyFill="1" applyBorder="1"/>
    <xf numFmtId="0" fontId="6" fillId="0" borderId="211" xfId="0" applyFont="1" applyFill="1" applyBorder="1" applyAlignment="1">
      <alignment horizontal="center"/>
    </xf>
    <xf numFmtId="0" fontId="13" fillId="0" borderId="197" xfId="0" applyFont="1" applyBorder="1"/>
    <xf numFmtId="0" fontId="14" fillId="0" borderId="215" xfId="0" applyFont="1" applyBorder="1" applyAlignment="1">
      <alignment horizontal="center" wrapText="1"/>
    </xf>
    <xf numFmtId="0" fontId="14" fillId="0" borderId="216" xfId="0" applyFont="1" applyBorder="1" applyAlignment="1">
      <alignment horizontal="center" wrapText="1"/>
    </xf>
    <xf numFmtId="0" fontId="14" fillId="0" borderId="217" xfId="0" applyFont="1" applyBorder="1" applyAlignment="1">
      <alignment horizontal="center" wrapText="1"/>
    </xf>
    <xf numFmtId="0" fontId="14" fillId="0" borderId="218" xfId="0" applyFont="1" applyBorder="1" applyAlignment="1">
      <alignment horizontal="center" wrapText="1"/>
    </xf>
    <xf numFmtId="0" fontId="6" fillId="0" borderId="62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14" fillId="0" borderId="219" xfId="0" applyFont="1" applyBorder="1" applyAlignment="1">
      <alignment horizontal="center" wrapText="1"/>
    </xf>
    <xf numFmtId="3" fontId="4" fillId="0" borderId="42" xfId="143" applyNumberFormat="1" applyFont="1" applyFill="1" applyBorder="1" applyAlignment="1">
      <alignment horizontal="center" vertical="center" wrapText="1"/>
    </xf>
    <xf numFmtId="3" fontId="46" fillId="0" borderId="62" xfId="0" applyNumberFormat="1" applyFont="1" applyFill="1" applyBorder="1" applyAlignment="1">
      <alignment horizontal="center" vertical="center" wrapText="1"/>
    </xf>
    <xf numFmtId="3" fontId="5" fillId="0" borderId="222" xfId="0" applyNumberFormat="1" applyFont="1" applyFill="1" applyBorder="1" applyAlignment="1">
      <alignment horizontal="center" vertical="center"/>
    </xf>
    <xf numFmtId="3" fontId="4" fillId="0" borderId="233" xfId="0" applyNumberFormat="1" applyFont="1" applyFill="1" applyBorder="1" applyAlignment="1">
      <alignment horizontal="left" vertical="center"/>
    </xf>
    <xf numFmtId="3" fontId="5" fillId="0" borderId="234" xfId="0" applyNumberFormat="1" applyFont="1" applyFill="1" applyBorder="1" applyAlignment="1">
      <alignment horizontal="center" vertical="center"/>
    </xf>
    <xf numFmtId="3" fontId="5" fillId="0" borderId="235" xfId="0" applyNumberFormat="1" applyFont="1" applyFill="1" applyBorder="1" applyAlignment="1">
      <alignment horizontal="center" vertical="center"/>
    </xf>
    <xf numFmtId="3" fontId="5" fillId="0" borderId="225" xfId="0" applyNumberFormat="1" applyFont="1" applyFill="1" applyBorder="1" applyAlignment="1">
      <alignment horizontal="center" vertical="center"/>
    </xf>
    <xf numFmtId="3" fontId="5" fillId="0" borderId="226" xfId="0" applyNumberFormat="1" applyFont="1" applyFill="1" applyBorder="1" applyAlignment="1">
      <alignment horizontal="center" vertical="center"/>
    </xf>
    <xf numFmtId="3" fontId="5" fillId="0" borderId="233" xfId="0" applyNumberFormat="1" applyFont="1" applyFill="1" applyBorder="1" applyAlignment="1">
      <alignment horizontal="left" vertical="center"/>
    </xf>
    <xf numFmtId="3" fontId="4" fillId="0" borderId="191" xfId="0" applyNumberFormat="1" applyFont="1" applyFill="1" applyBorder="1" applyAlignment="1">
      <alignment horizontal="centerContinuous" vertical="center"/>
    </xf>
    <xf numFmtId="3" fontId="4" fillId="0" borderId="237" xfId="0" applyNumberFormat="1" applyFont="1" applyFill="1" applyBorder="1" applyAlignment="1">
      <alignment horizontal="centerContinuous" vertical="center"/>
    </xf>
    <xf numFmtId="3" fontId="4" fillId="0" borderId="231" xfId="0" applyNumberFormat="1" applyFont="1" applyFill="1" applyBorder="1" applyAlignment="1">
      <alignment horizontal="centerContinuous" vertical="center"/>
    </xf>
    <xf numFmtId="3" fontId="5" fillId="0" borderId="233" xfId="0" applyNumberFormat="1" applyFont="1" applyFill="1" applyBorder="1" applyAlignment="1">
      <alignment vertical="center"/>
    </xf>
    <xf numFmtId="3" fontId="4" fillId="0" borderId="222" xfId="0" applyNumberFormat="1" applyFont="1" applyFill="1" applyBorder="1" applyAlignment="1">
      <alignment horizontal="center" vertical="center"/>
    </xf>
    <xf numFmtId="3" fontId="6" fillId="0" borderId="233" xfId="0" applyNumberFormat="1" applyFont="1" applyFill="1" applyBorder="1" applyAlignment="1">
      <alignment vertical="center"/>
    </xf>
    <xf numFmtId="3" fontId="8" fillId="0" borderId="222" xfId="0" applyNumberFormat="1" applyFont="1" applyFill="1" applyBorder="1" applyAlignment="1">
      <alignment horizontal="center" vertical="center"/>
    </xf>
    <xf numFmtId="3" fontId="6" fillId="0" borderId="222" xfId="0" applyNumberFormat="1" applyFont="1" applyFill="1" applyBorder="1" applyAlignment="1">
      <alignment horizontal="center" vertical="center"/>
    </xf>
    <xf numFmtId="3" fontId="6" fillId="0" borderId="235" xfId="0" applyNumberFormat="1" applyFont="1" applyFill="1" applyBorder="1" applyAlignment="1">
      <alignment horizontal="center" vertical="center"/>
    </xf>
    <xf numFmtId="3" fontId="6" fillId="0" borderId="225" xfId="0" applyNumberFormat="1" applyFont="1" applyFill="1" applyBorder="1" applyAlignment="1">
      <alignment horizontal="center" vertical="center"/>
    </xf>
    <xf numFmtId="3" fontId="6" fillId="0" borderId="226" xfId="0" applyNumberFormat="1" applyFont="1" applyFill="1" applyBorder="1" applyAlignment="1">
      <alignment horizontal="center" vertical="center"/>
    </xf>
    <xf numFmtId="3" fontId="8" fillId="0" borderId="233" xfId="0" applyNumberFormat="1" applyFont="1" applyFill="1" applyBorder="1" applyAlignment="1">
      <alignment vertical="center"/>
    </xf>
    <xf numFmtId="3" fontId="8" fillId="0" borderId="235" xfId="0" applyNumberFormat="1" applyFont="1" applyFill="1" applyBorder="1" applyAlignment="1">
      <alignment horizontal="center" vertical="center"/>
    </xf>
    <xf numFmtId="3" fontId="8" fillId="0" borderId="225" xfId="0" applyNumberFormat="1" applyFont="1" applyFill="1" applyBorder="1" applyAlignment="1">
      <alignment horizontal="center" vertical="center"/>
    </xf>
    <xf numFmtId="3" fontId="6" fillId="0" borderId="222" xfId="0" applyNumberFormat="1" applyFont="1" applyFill="1" applyBorder="1" applyAlignment="1">
      <alignment vertical="center"/>
    </xf>
    <xf numFmtId="3" fontId="4" fillId="0" borderId="222" xfId="0" applyNumberFormat="1" applyFont="1" applyFill="1" applyBorder="1" applyAlignment="1">
      <alignment horizontal="center" vertical="center" wrapText="1"/>
    </xf>
    <xf numFmtId="0" fontId="10" fillId="0" borderId="222" xfId="0" applyFont="1" applyFill="1" applyBorder="1" applyAlignment="1">
      <alignment horizontal="center" vertical="center" wrapText="1"/>
    </xf>
    <xf numFmtId="0" fontId="0" fillId="0" borderId="222" xfId="0" applyFill="1" applyBorder="1" applyAlignment="1">
      <alignment horizontal="center" wrapText="1"/>
    </xf>
    <xf numFmtId="3" fontId="10" fillId="0" borderId="222" xfId="0" applyNumberFormat="1" applyFont="1" applyFill="1" applyBorder="1" applyAlignment="1">
      <alignment horizontal="center" vertical="center" wrapText="1"/>
    </xf>
    <xf numFmtId="0" fontId="10" fillId="0" borderId="225" xfId="0" applyFont="1" applyFill="1" applyBorder="1" applyAlignment="1">
      <alignment horizontal="center" vertical="center" wrapText="1"/>
    </xf>
    <xf numFmtId="3" fontId="5" fillId="0" borderId="135" xfId="0" applyNumberFormat="1" applyFont="1" applyFill="1" applyBorder="1" applyAlignment="1">
      <alignment horizontal="center" vertical="center"/>
    </xf>
    <xf numFmtId="0" fontId="1" fillId="0" borderId="222" xfId="0" applyFont="1" applyFill="1" applyBorder="1" applyAlignment="1">
      <alignment horizontal="center" vertical="center" wrapText="1"/>
    </xf>
    <xf numFmtId="3" fontId="5" fillId="0" borderId="222" xfId="0" applyNumberFormat="1" applyFont="1" applyFill="1" applyBorder="1" applyAlignment="1">
      <alignment horizontal="center"/>
    </xf>
    <xf numFmtId="3" fontId="5" fillId="0" borderId="235" xfId="0" applyNumberFormat="1" applyFont="1" applyFill="1" applyBorder="1" applyAlignment="1">
      <alignment horizontal="center"/>
    </xf>
    <xf numFmtId="3" fontId="5" fillId="0" borderId="233" xfId="0" applyNumberFormat="1" applyFont="1" applyFill="1" applyBorder="1"/>
    <xf numFmtId="3" fontId="5" fillId="0" borderId="225" xfId="0" applyNumberFormat="1" applyFont="1" applyFill="1" applyBorder="1" applyAlignment="1">
      <alignment horizontal="center"/>
    </xf>
    <xf numFmtId="3" fontId="5" fillId="0" borderId="226" xfId="0" applyNumberFormat="1" applyFont="1" applyFill="1" applyBorder="1" applyAlignment="1">
      <alignment horizontal="center"/>
    </xf>
    <xf numFmtId="0" fontId="43" fillId="0" borderId="62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6" fillId="0" borderId="56" xfId="0" applyFont="1" applyFill="1" applyBorder="1" applyAlignment="1">
      <alignment horizontal="center" vertical="center"/>
    </xf>
    <xf numFmtId="0" fontId="10" fillId="0" borderId="0" xfId="143" applyFont="1" applyFill="1" applyAlignment="1">
      <alignment vertical="center"/>
    </xf>
    <xf numFmtId="0" fontId="14" fillId="0" borderId="0" xfId="143" applyFont="1" applyFill="1" applyAlignment="1">
      <alignment vertical="center"/>
    </xf>
    <xf numFmtId="0" fontId="10" fillId="0" borderId="0" xfId="143" applyFont="1" applyFill="1" applyBorder="1" applyAlignment="1">
      <alignment vertical="center"/>
    </xf>
    <xf numFmtId="44" fontId="4" fillId="0" borderId="149" xfId="162" applyFont="1" applyFill="1" applyBorder="1" applyAlignment="1">
      <alignment vertical="center"/>
    </xf>
    <xf numFmtId="1" fontId="4" fillId="0" borderId="62" xfId="162" applyNumberFormat="1" applyFont="1" applyFill="1" applyBorder="1" applyAlignment="1">
      <alignment horizontal="center" vertical="center"/>
    </xf>
    <xf numFmtId="1" fontId="4" fillId="0" borderId="148" xfId="162" applyNumberFormat="1" applyFont="1" applyFill="1" applyBorder="1" applyAlignment="1">
      <alignment horizontal="center" vertical="center"/>
    </xf>
    <xf numFmtId="44" fontId="10" fillId="0" borderId="0" xfId="162" applyFont="1" applyFill="1" applyAlignment="1">
      <alignment vertical="center"/>
    </xf>
    <xf numFmtId="44" fontId="10" fillId="0" borderId="0" xfId="162" applyFont="1" applyFill="1" applyBorder="1" applyAlignment="1">
      <alignment vertical="center"/>
    </xf>
    <xf numFmtId="3" fontId="4" fillId="0" borderId="125" xfId="143" applyNumberFormat="1" applyFont="1" applyFill="1" applyBorder="1" applyAlignment="1">
      <alignment horizontal="center" vertical="center"/>
    </xf>
    <xf numFmtId="1" fontId="4" fillId="0" borderId="126" xfId="143" applyNumberFormat="1" applyFont="1" applyFill="1" applyBorder="1" applyAlignment="1">
      <alignment horizontal="center" vertical="center"/>
    </xf>
    <xf numFmtId="1" fontId="4" fillId="0" borderId="127" xfId="143" applyNumberFormat="1" applyFont="1" applyFill="1" applyBorder="1" applyAlignment="1">
      <alignment horizontal="center" vertical="center"/>
    </xf>
    <xf numFmtId="0" fontId="44" fillId="0" borderId="157" xfId="143" applyFont="1" applyFill="1" applyBorder="1" applyAlignment="1">
      <alignment horizontal="left" vertical="center" wrapText="1"/>
    </xf>
    <xf numFmtId="0" fontId="4" fillId="0" borderId="62" xfId="143" applyFont="1" applyFill="1" applyBorder="1" applyAlignment="1">
      <alignment horizontal="center" vertical="center" wrapText="1"/>
    </xf>
    <xf numFmtId="0" fontId="4" fillId="0" borderId="148" xfId="143" applyFont="1" applyFill="1" applyBorder="1" applyAlignment="1">
      <alignment horizontal="center" vertical="center" wrapText="1"/>
    </xf>
    <xf numFmtId="0" fontId="8" fillId="0" borderId="0" xfId="143" applyFont="1" applyFill="1" applyAlignment="1">
      <alignment vertical="center"/>
    </xf>
    <xf numFmtId="0" fontId="44" fillId="0" borderId="149" xfId="143" applyFont="1" applyFill="1" applyBorder="1" applyAlignment="1">
      <alignment horizontal="left" vertical="center" wrapText="1"/>
    </xf>
    <xf numFmtId="0" fontId="8" fillId="0" borderId="0" xfId="143" applyFont="1" applyFill="1" applyBorder="1" applyAlignment="1">
      <alignment vertical="center"/>
    </xf>
    <xf numFmtId="0" fontId="45" fillId="0" borderId="158" xfId="143" applyFont="1" applyFill="1" applyBorder="1" applyAlignment="1">
      <alignment horizontal="left" vertical="center" wrapText="1"/>
    </xf>
    <xf numFmtId="0" fontId="8" fillId="0" borderId="80" xfId="143" applyFont="1" applyFill="1" applyBorder="1" applyAlignment="1">
      <alignment horizontal="center" vertical="center" wrapText="1"/>
    </xf>
    <xf numFmtId="0" fontId="8" fillId="0" borderId="81" xfId="143" applyFont="1" applyFill="1" applyBorder="1" applyAlignment="1">
      <alignment horizontal="center" vertical="center" wrapText="1"/>
    </xf>
    <xf numFmtId="0" fontId="8" fillId="0" borderId="79" xfId="143" applyFont="1" applyFill="1" applyBorder="1" applyAlignment="1">
      <alignment horizontal="center" vertical="center" wrapText="1"/>
    </xf>
    <xf numFmtId="0" fontId="45" fillId="0" borderId="149" xfId="143" applyFont="1" applyFill="1" applyBorder="1" applyAlignment="1">
      <alignment horizontal="left" vertical="center" wrapText="1"/>
    </xf>
    <xf numFmtId="0" fontId="8" fillId="0" borderId="75" xfId="143" applyFont="1" applyFill="1" applyBorder="1" applyAlignment="1">
      <alignment horizontal="center" vertical="center"/>
    </xf>
    <xf numFmtId="0" fontId="6" fillId="0" borderId="169" xfId="143" applyFont="1" applyFill="1" applyBorder="1" applyAlignment="1">
      <alignment horizontal="center" vertical="center"/>
    </xf>
    <xf numFmtId="0" fontId="44" fillId="0" borderId="158" xfId="143" applyFont="1" applyFill="1" applyBorder="1" applyAlignment="1">
      <alignment horizontal="left" vertical="center" wrapText="1"/>
    </xf>
    <xf numFmtId="0" fontId="8" fillId="0" borderId="0" xfId="143" applyFont="1" applyFill="1" applyBorder="1" applyAlignment="1">
      <alignment horizontal="center" vertical="center"/>
    </xf>
    <xf numFmtId="0" fontId="8" fillId="0" borderId="36" xfId="143" applyFont="1" applyFill="1" applyBorder="1" applyAlignment="1">
      <alignment horizontal="center" vertical="center" wrapText="1"/>
    </xf>
    <xf numFmtId="0" fontId="45" fillId="0" borderId="157" xfId="143" applyFont="1" applyFill="1" applyBorder="1" applyAlignment="1">
      <alignment horizontal="left" vertical="center" wrapText="1"/>
    </xf>
    <xf numFmtId="0" fontId="8" fillId="0" borderId="75" xfId="143" applyFont="1" applyFill="1" applyBorder="1" applyAlignment="1">
      <alignment horizontal="center" vertical="center" wrapText="1"/>
    </xf>
    <xf numFmtId="0" fontId="45" fillId="0" borderId="158" xfId="143" applyFont="1" applyFill="1" applyBorder="1" applyAlignment="1">
      <alignment horizontal="left" vertical="center"/>
    </xf>
    <xf numFmtId="0" fontId="45" fillId="0" borderId="149" xfId="143" applyFont="1" applyFill="1" applyBorder="1" applyAlignment="1">
      <alignment horizontal="left" vertical="center"/>
    </xf>
    <xf numFmtId="0" fontId="8" fillId="0" borderId="9" xfId="143" applyFont="1" applyFill="1" applyBorder="1" applyAlignment="1">
      <alignment horizontal="center" vertical="center" wrapText="1"/>
    </xf>
    <xf numFmtId="0" fontId="8" fillId="0" borderId="87" xfId="143" applyFont="1" applyFill="1" applyBorder="1" applyAlignment="1">
      <alignment horizontal="center" vertical="center" wrapText="1"/>
    </xf>
    <xf numFmtId="0" fontId="45" fillId="0" borderId="159" xfId="143" applyFont="1" applyFill="1" applyBorder="1" applyAlignment="1">
      <alignment horizontal="left" vertical="center" wrapText="1"/>
    </xf>
    <xf numFmtId="0" fontId="8" fillId="0" borderId="160" xfId="143" applyFont="1" applyFill="1" applyBorder="1" applyAlignment="1">
      <alignment horizontal="center" vertical="center" wrapText="1"/>
    </xf>
    <xf numFmtId="0" fontId="8" fillId="0" borderId="131" xfId="143" applyFont="1" applyFill="1" applyBorder="1" applyAlignment="1">
      <alignment horizontal="center" vertical="center" wrapText="1"/>
    </xf>
    <xf numFmtId="0" fontId="8" fillId="0" borderId="156" xfId="143" applyFont="1" applyFill="1" applyBorder="1" applyAlignment="1">
      <alignment horizontal="center" vertical="center" wrapText="1"/>
    </xf>
    <xf numFmtId="0" fontId="8" fillId="0" borderId="127" xfId="143" applyFont="1" applyFill="1" applyBorder="1" applyAlignment="1">
      <alignment horizontal="center" vertical="center" wrapText="1"/>
    </xf>
    <xf numFmtId="0" fontId="45" fillId="0" borderId="125" xfId="143" applyFont="1" applyFill="1" applyBorder="1" applyAlignment="1">
      <alignment horizontal="left" vertical="center" wrapText="1"/>
    </xf>
    <xf numFmtId="0" fontId="4" fillId="0" borderId="80" xfId="143" applyFont="1" applyFill="1" applyBorder="1" applyAlignment="1">
      <alignment horizontal="center" vertical="center" wrapText="1"/>
    </xf>
    <xf numFmtId="0" fontId="4" fillId="0" borderId="81" xfId="143" applyFont="1" applyFill="1" applyBorder="1" applyAlignment="1">
      <alignment horizontal="center" vertical="center" wrapText="1"/>
    </xf>
    <xf numFmtId="0" fontId="10" fillId="0" borderId="75" xfId="143" applyFont="1" applyFill="1" applyBorder="1" applyAlignment="1">
      <alignment vertical="center"/>
    </xf>
    <xf numFmtId="0" fontId="10" fillId="0" borderId="139" xfId="143" applyFont="1" applyFill="1" applyBorder="1" applyAlignment="1">
      <alignment vertical="center"/>
    </xf>
    <xf numFmtId="0" fontId="10" fillId="0" borderId="87" xfId="143" applyFont="1" applyFill="1" applyBorder="1" applyAlignment="1">
      <alignment vertical="center"/>
    </xf>
    <xf numFmtId="0" fontId="10" fillId="0" borderId="62" xfId="143" applyFont="1" applyFill="1" applyBorder="1" applyAlignment="1">
      <alignment vertical="center"/>
    </xf>
    <xf numFmtId="0" fontId="10" fillId="0" borderId="148" xfId="143" applyFont="1" applyFill="1" applyBorder="1" applyAlignment="1">
      <alignment vertical="center"/>
    </xf>
    <xf numFmtId="0" fontId="8" fillId="0" borderId="162" xfId="143" applyFont="1" applyFill="1" applyBorder="1" applyAlignment="1">
      <alignment horizontal="center" vertical="center" wrapText="1"/>
    </xf>
    <xf numFmtId="0" fontId="8" fillId="0" borderId="78" xfId="143" applyFont="1" applyFill="1" applyBorder="1" applyAlignment="1">
      <alignment horizontal="center" vertical="center" wrapText="1"/>
    </xf>
    <xf numFmtId="1" fontId="8" fillId="0" borderId="80" xfId="143" applyNumberFormat="1" applyFont="1" applyFill="1" applyBorder="1" applyAlignment="1">
      <alignment horizontal="center" vertical="center" wrapText="1"/>
    </xf>
    <xf numFmtId="1" fontId="8" fillId="0" borderId="81" xfId="143" applyNumberFormat="1" applyFont="1" applyFill="1" applyBorder="1" applyAlignment="1">
      <alignment horizontal="center" vertical="center" wrapText="1"/>
    </xf>
    <xf numFmtId="1" fontId="8" fillId="0" borderId="62" xfId="143" applyNumberFormat="1" applyFont="1" applyFill="1" applyBorder="1" applyAlignment="1">
      <alignment horizontal="center" vertical="center" wrapText="1"/>
    </xf>
    <xf numFmtId="0" fontId="45" fillId="0" borderId="164" xfId="143" applyFont="1" applyFill="1" applyBorder="1" applyAlignment="1">
      <alignment horizontal="left" vertical="center" wrapText="1"/>
    </xf>
    <xf numFmtId="0" fontId="8" fillId="0" borderId="165" xfId="143" applyFont="1" applyFill="1" applyBorder="1" applyAlignment="1">
      <alignment horizontal="center" vertical="center" wrapText="1"/>
    </xf>
    <xf numFmtId="0" fontId="8" fillId="0" borderId="169" xfId="0" applyFont="1" applyFill="1" applyBorder="1" applyAlignment="1">
      <alignment horizontal="center"/>
    </xf>
    <xf numFmtId="0" fontId="8" fillId="0" borderId="75" xfId="143" applyFont="1" applyFill="1" applyBorder="1" applyAlignment="1">
      <alignment vertical="center"/>
    </xf>
    <xf numFmtId="0" fontId="8" fillId="0" borderId="141" xfId="143" applyFont="1" applyFill="1" applyBorder="1" applyAlignment="1">
      <alignment horizontal="center" vertical="center" wrapText="1"/>
    </xf>
    <xf numFmtId="0" fontId="8" fillId="0" borderId="167" xfId="143" applyFont="1" applyFill="1" applyBorder="1" applyAlignment="1">
      <alignment horizontal="center" vertical="center" wrapText="1"/>
    </xf>
    <xf numFmtId="0" fontId="8" fillId="0" borderId="170" xfId="143" applyFont="1" applyFill="1" applyBorder="1" applyAlignment="1">
      <alignment horizontal="center" vertical="center" wrapText="1"/>
    </xf>
    <xf numFmtId="0" fontId="4" fillId="0" borderId="149" xfId="143" applyFont="1" applyFill="1" applyBorder="1" applyAlignment="1">
      <alignment horizontal="left" vertical="center" wrapText="1"/>
    </xf>
    <xf numFmtId="0" fontId="8" fillId="0" borderId="149" xfId="143" applyFont="1" applyFill="1" applyBorder="1" applyAlignment="1">
      <alignment horizontal="left" vertical="center" wrapText="1"/>
    </xf>
    <xf numFmtId="0" fontId="10" fillId="0" borderId="0" xfId="14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44" fillId="0" borderId="134" xfId="143" applyFont="1" applyFill="1" applyBorder="1" applyAlignment="1">
      <alignment vertical="center"/>
    </xf>
    <xf numFmtId="0" fontId="8" fillId="0" borderId="9" xfId="143" applyFont="1" applyFill="1" applyBorder="1" applyAlignment="1">
      <alignment vertical="center"/>
    </xf>
    <xf numFmtId="0" fontId="8" fillId="0" borderId="6" xfId="143" applyFont="1" applyFill="1" applyBorder="1" applyAlignment="1">
      <alignment vertical="center"/>
    </xf>
    <xf numFmtId="0" fontId="8" fillId="0" borderId="147" xfId="143" applyFont="1" applyFill="1" applyBorder="1" applyAlignment="1">
      <alignment horizontal="center" vertical="center" wrapText="1"/>
    </xf>
    <xf numFmtId="0" fontId="8" fillId="0" borderId="125" xfId="143" applyFont="1" applyFill="1" applyBorder="1" applyAlignment="1">
      <alignment horizontal="left" vertical="center" wrapText="1"/>
    </xf>
    <xf numFmtId="0" fontId="12" fillId="0" borderId="0" xfId="143" applyFont="1" applyFill="1" applyAlignment="1">
      <alignment vertical="center"/>
    </xf>
    <xf numFmtId="0" fontId="8" fillId="0" borderId="133" xfId="143" applyFont="1" applyFill="1" applyBorder="1" applyAlignment="1">
      <alignment horizontal="center" vertical="center" wrapText="1"/>
    </xf>
    <xf numFmtId="0" fontId="8" fillId="0" borderId="87" xfId="143" applyFont="1" applyFill="1" applyBorder="1" applyAlignment="1">
      <alignment horizontal="center" vertical="center"/>
    </xf>
    <xf numFmtId="0" fontId="45" fillId="0" borderId="161" xfId="143" applyFont="1" applyFill="1" applyBorder="1" applyAlignment="1">
      <alignment horizontal="left" vertical="center" wrapText="1"/>
    </xf>
    <xf numFmtId="0" fontId="8" fillId="0" borderId="114" xfId="143" applyFont="1" applyFill="1" applyBorder="1" applyAlignment="1">
      <alignment horizontal="center" vertical="center"/>
    </xf>
    <xf numFmtId="0" fontId="45" fillId="0" borderId="0" xfId="143" applyFont="1" applyFill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6" fillId="0" borderId="0" xfId="0" applyNumberFormat="1" applyFont="1" applyFill="1" applyBorder="1" applyAlignment="1">
      <alignment horizontal="center" vertical="center"/>
    </xf>
    <xf numFmtId="3" fontId="46" fillId="0" borderId="0" xfId="0" applyNumberFormat="1" applyFont="1" applyBorder="1" applyAlignment="1">
      <alignment horizontal="center" vertical="center"/>
    </xf>
    <xf numFmtId="3" fontId="46" fillId="0" borderId="0" xfId="0" applyNumberFormat="1" applyFont="1" applyBorder="1" applyAlignment="1">
      <alignment horizontal="center"/>
    </xf>
    <xf numFmtId="0" fontId="50" fillId="0" borderId="0" xfId="0" applyFont="1" applyFill="1" applyBorder="1" applyAlignment="1">
      <alignment horizontal="center" vertical="center" wrapText="1"/>
    </xf>
    <xf numFmtId="3" fontId="5" fillId="0" borderId="155" xfId="0" applyNumberFormat="1" applyFont="1" applyFill="1" applyBorder="1"/>
    <xf numFmtId="0" fontId="1" fillId="0" borderId="62" xfId="0" applyFont="1" applyFill="1" applyBorder="1" applyAlignment="1">
      <alignment horizontal="center" vertical="center" wrapText="1"/>
    </xf>
    <xf numFmtId="3" fontId="5" fillId="0" borderId="149" xfId="0" applyNumberFormat="1" applyFont="1" applyFill="1" applyBorder="1" applyAlignment="1">
      <alignment horizontal="center"/>
    </xf>
    <xf numFmtId="0" fontId="43" fillId="0" borderId="148" xfId="0" applyFont="1" applyBorder="1" applyAlignment="1">
      <alignment horizontal="center" vertical="center" wrapText="1"/>
    </xf>
    <xf numFmtId="3" fontId="8" fillId="0" borderId="148" xfId="0" applyNumberFormat="1" applyFont="1" applyBorder="1" applyAlignment="1">
      <alignment horizontal="center"/>
    </xf>
    <xf numFmtId="3" fontId="8" fillId="0" borderId="227" xfId="0" applyNumberFormat="1" applyFont="1" applyFill="1" applyBorder="1" applyAlignment="1">
      <alignment horizontal="center"/>
    </xf>
    <xf numFmtId="3" fontId="4" fillId="0" borderId="49" xfId="0" applyNumberFormat="1" applyFont="1" applyBorder="1" applyAlignment="1">
      <alignment horizontal="center" vertical="center"/>
    </xf>
    <xf numFmtId="3" fontId="4" fillId="0" borderId="68" xfId="0" applyNumberFormat="1" applyFont="1" applyBorder="1" applyAlignment="1">
      <alignment horizontal="center" vertical="center"/>
    </xf>
    <xf numFmtId="3" fontId="4" fillId="0" borderId="69" xfId="0" applyNumberFormat="1" applyFont="1" applyBorder="1" applyAlignment="1">
      <alignment horizontal="center" vertical="center"/>
    </xf>
    <xf numFmtId="3" fontId="8" fillId="0" borderId="62" xfId="0" applyNumberFormat="1" applyFont="1" applyFill="1" applyBorder="1" applyAlignment="1">
      <alignment horizontal="center"/>
    </xf>
    <xf numFmtId="3" fontId="8" fillId="0" borderId="75" xfId="0" applyNumberFormat="1" applyFont="1" applyFill="1" applyBorder="1" applyAlignment="1">
      <alignment horizontal="center"/>
    </xf>
    <xf numFmtId="3" fontId="8" fillId="0" borderId="41" xfId="0" applyNumberFormat="1" applyFont="1" applyFill="1" applyBorder="1" applyAlignment="1">
      <alignment horizontal="center"/>
    </xf>
    <xf numFmtId="3" fontId="8" fillId="0" borderId="42" xfId="0" applyNumberFormat="1" applyFont="1" applyFill="1" applyBorder="1" applyAlignment="1">
      <alignment horizontal="center"/>
    </xf>
    <xf numFmtId="3" fontId="4" fillId="0" borderId="141" xfId="0" applyNumberFormat="1" applyFont="1" applyFill="1" applyBorder="1" applyAlignment="1">
      <alignment horizontal="center" vertical="center"/>
    </xf>
    <xf numFmtId="3" fontId="4" fillId="0" borderId="144" xfId="0" applyNumberFormat="1" applyFont="1" applyBorder="1" applyAlignment="1">
      <alignment horizontal="center" vertical="center"/>
    </xf>
    <xf numFmtId="0" fontId="8" fillId="0" borderId="71" xfId="0" applyFont="1" applyBorder="1" applyAlignment="1">
      <alignment horizontal="left"/>
    </xf>
    <xf numFmtId="0" fontId="8" fillId="0" borderId="228" xfId="0" applyFont="1" applyBorder="1" applyAlignment="1">
      <alignment horizontal="left"/>
    </xf>
    <xf numFmtId="0" fontId="8" fillId="0" borderId="228" xfId="0" applyFont="1" applyFill="1" applyBorder="1" applyAlignment="1">
      <alignment horizontal="left"/>
    </xf>
    <xf numFmtId="0" fontId="5" fillId="0" borderId="241" xfId="0" applyFont="1" applyFill="1" applyBorder="1" applyAlignment="1">
      <alignment horizontal="center" vertical="center" wrapText="1"/>
    </xf>
    <xf numFmtId="0" fontId="16" fillId="0" borderId="237" xfId="0" applyFont="1" applyFill="1" applyBorder="1" applyAlignment="1">
      <alignment horizontal="centerContinuous" vertical="center"/>
    </xf>
    <xf numFmtId="0" fontId="16" fillId="0" borderId="231" xfId="0" applyFont="1" applyFill="1" applyBorder="1" applyAlignment="1">
      <alignment horizontal="centerContinuous" vertical="center"/>
    </xf>
    <xf numFmtId="3" fontId="8" fillId="0" borderId="234" xfId="0" applyNumberFormat="1" applyFont="1" applyFill="1" applyBorder="1" applyAlignment="1">
      <alignment horizontal="center" vertical="center" wrapText="1"/>
    </xf>
    <xf numFmtId="3" fontId="8" fillId="0" borderId="148" xfId="0" applyNumberFormat="1" applyFont="1" applyFill="1" applyBorder="1" applyAlignment="1">
      <alignment horizontal="center" vertical="center" wrapText="1"/>
    </xf>
    <xf numFmtId="3" fontId="6" fillId="0" borderId="234" xfId="0" applyNumberFormat="1" applyFont="1" applyFill="1" applyBorder="1" applyAlignment="1">
      <alignment horizontal="center" vertical="center"/>
    </xf>
    <xf numFmtId="3" fontId="6" fillId="0" borderId="148" xfId="0" applyNumberFormat="1" applyFont="1" applyFill="1" applyBorder="1" applyAlignment="1">
      <alignment horizontal="center" vertical="center"/>
    </xf>
    <xf numFmtId="3" fontId="5" fillId="0" borderId="149" xfId="0" applyNumberFormat="1" applyFont="1" applyFill="1" applyBorder="1" applyAlignment="1">
      <alignment horizontal="left" vertical="center"/>
    </xf>
    <xf numFmtId="3" fontId="4" fillId="0" borderId="223" xfId="0" applyNumberFormat="1" applyFont="1" applyFill="1" applyBorder="1" applyAlignment="1">
      <alignment horizontal="center" vertical="center"/>
    </xf>
    <xf numFmtId="3" fontId="4" fillId="0" borderId="230" xfId="0" applyNumberFormat="1" applyFont="1" applyFill="1" applyBorder="1" applyAlignment="1">
      <alignment horizontal="center" vertical="center"/>
    </xf>
    <xf numFmtId="3" fontId="6" fillId="0" borderId="149" xfId="0" applyNumberFormat="1" applyFont="1" applyFill="1" applyBorder="1" applyAlignment="1">
      <alignment horizontal="left" vertical="center"/>
    </xf>
    <xf numFmtId="0" fontId="10" fillId="0" borderId="234" xfId="0" applyFont="1" applyFill="1" applyBorder="1" applyAlignment="1">
      <alignment horizontal="center" vertical="center" wrapText="1"/>
    </xf>
    <xf numFmtId="3" fontId="4" fillId="0" borderId="236" xfId="0" applyNumberFormat="1" applyFont="1" applyFill="1" applyBorder="1" applyAlignment="1">
      <alignment horizontal="center" vertical="center"/>
    </xf>
    <xf numFmtId="3" fontId="4" fillId="0" borderId="220" xfId="0" applyNumberFormat="1" applyFont="1" applyFill="1" applyBorder="1" applyAlignment="1">
      <alignment horizontal="centerContinuous" vertical="center"/>
    </xf>
    <xf numFmtId="3" fontId="5" fillId="0" borderId="149" xfId="0" applyNumberFormat="1" applyFont="1" applyFill="1" applyBorder="1" applyAlignment="1">
      <alignment vertical="center"/>
    </xf>
    <xf numFmtId="3" fontId="5" fillId="0" borderId="148" xfId="0" applyNumberFormat="1" applyFont="1" applyFill="1" applyBorder="1" applyAlignment="1">
      <alignment horizontal="center" vertical="center"/>
    </xf>
    <xf numFmtId="3" fontId="6" fillId="0" borderId="149" xfId="0" applyNumberFormat="1" applyFont="1" applyFill="1" applyBorder="1" applyAlignment="1">
      <alignment vertical="center"/>
    </xf>
    <xf numFmtId="3" fontId="6" fillId="0" borderId="148" xfId="0" applyNumberFormat="1" applyFont="1" applyFill="1" applyBorder="1" applyAlignment="1">
      <alignment horizontal="center" vertical="center" wrapText="1"/>
    </xf>
    <xf numFmtId="3" fontId="21" fillId="0" borderId="0" xfId="143" applyNumberFormat="1" applyFont="1" applyFill="1" applyAlignment="1">
      <alignment horizontal="centerContinuous" vertical="center"/>
    </xf>
    <xf numFmtId="3" fontId="21" fillId="0" borderId="0" xfId="143" applyNumberFormat="1" applyFont="1" applyFill="1" applyBorder="1" applyAlignment="1">
      <alignment horizontal="centerContinuous" vertical="center"/>
    </xf>
    <xf numFmtId="0" fontId="51" fillId="0" borderId="0" xfId="143" applyFont="1" applyFill="1" applyAlignment="1">
      <alignment vertical="center"/>
    </xf>
    <xf numFmtId="0" fontId="21" fillId="0" borderId="0" xfId="0" applyFont="1" applyFill="1"/>
    <xf numFmtId="3" fontId="21" fillId="0" borderId="0" xfId="0" applyNumberFormat="1" applyFont="1" applyAlignment="1">
      <alignment horizontal="centerContinuous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/>
    <xf numFmtId="0" fontId="52" fillId="0" borderId="0" xfId="0" applyFont="1"/>
    <xf numFmtId="3" fontId="4" fillId="0" borderId="193" xfId="0" applyNumberFormat="1" applyFont="1" applyFill="1" applyBorder="1" applyAlignment="1">
      <alignment horizontal="center" vertical="center" wrapText="1"/>
    </xf>
    <xf numFmtId="3" fontId="4" fillId="0" borderId="194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49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center" wrapText="1"/>
    </xf>
    <xf numFmtId="0" fontId="1" fillId="0" borderId="0" xfId="0" applyFont="1" applyFill="1" applyAlignment="1">
      <alignment horizontal="center" wrapText="1"/>
    </xf>
    <xf numFmtId="3" fontId="4" fillId="0" borderId="0" xfId="0" applyNumberFormat="1" applyFont="1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/>
    </xf>
    <xf numFmtId="0" fontId="1" fillId="0" borderId="149" xfId="0" applyFont="1" applyFill="1" applyBorder="1" applyAlignment="1">
      <alignment horizontal="center" vertical="center" wrapText="1"/>
    </xf>
    <xf numFmtId="0" fontId="4" fillId="0" borderId="0" xfId="143" applyFont="1" applyFill="1" applyAlignment="1">
      <alignment horizontal="center" vertical="center"/>
    </xf>
    <xf numFmtId="3" fontId="4" fillId="0" borderId="0" xfId="143" applyNumberFormat="1" applyFont="1" applyFill="1" applyBorder="1" applyAlignment="1">
      <alignment horizontal="center" vertical="center"/>
    </xf>
    <xf numFmtId="3" fontId="4" fillId="0" borderId="0" xfId="143" applyNumberFormat="1" applyFont="1" applyFill="1" applyAlignment="1">
      <alignment horizontal="center" vertical="center"/>
    </xf>
    <xf numFmtId="0" fontId="5" fillId="0" borderId="19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67" xfId="0" applyFont="1" applyBorder="1" applyAlignment="1">
      <alignment horizontal="centerContinuous" vertical="center"/>
    </xf>
    <xf numFmtId="0" fontId="4" fillId="0" borderId="54" xfId="0" applyFont="1" applyBorder="1" applyAlignment="1">
      <alignment horizontal="centerContinuous" vertical="center"/>
    </xf>
    <xf numFmtId="0" fontId="4" fillId="0" borderId="55" xfId="0" applyFont="1" applyBorder="1" applyAlignment="1">
      <alignment horizontal="centerContinuous" vertical="center"/>
    </xf>
    <xf numFmtId="3" fontId="5" fillId="0" borderId="62" xfId="0" applyNumberFormat="1" applyFont="1" applyBorder="1" applyAlignment="1">
      <alignment horizontal="center"/>
    </xf>
    <xf numFmtId="0" fontId="5" fillId="0" borderId="149" xfId="0" applyFont="1" applyBorder="1"/>
    <xf numFmtId="3" fontId="5" fillId="0" borderId="148" xfId="0" applyNumberFormat="1" applyFont="1" applyBorder="1" applyAlignment="1">
      <alignment horizontal="center"/>
    </xf>
    <xf numFmtId="0" fontId="5" fillId="0" borderId="161" xfId="0" applyFont="1" applyBorder="1" applyAlignment="1">
      <alignment horizontal="center" vertical="center"/>
    </xf>
    <xf numFmtId="3" fontId="5" fillId="0" borderId="244" xfId="0" applyNumberFormat="1" applyFont="1" applyFill="1" applyBorder="1" applyAlignment="1">
      <alignment horizontal="center" vertical="center"/>
    </xf>
    <xf numFmtId="3" fontId="5" fillId="0" borderId="244" xfId="0" applyNumberFormat="1" applyFont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6" fillId="0" borderId="148" xfId="0" applyNumberFormat="1" applyFont="1" applyFill="1" applyBorder="1" applyAlignment="1">
      <alignment horizontal="center"/>
    </xf>
    <xf numFmtId="0" fontId="1" fillId="0" borderId="238" xfId="0" applyFont="1" applyFill="1" applyBorder="1"/>
    <xf numFmtId="0" fontId="2" fillId="0" borderId="238" xfId="0" applyFont="1" applyFill="1" applyBorder="1"/>
    <xf numFmtId="0" fontId="2" fillId="0" borderId="134" xfId="0" applyFont="1" applyFill="1" applyBorder="1"/>
    <xf numFmtId="0" fontId="2" fillId="0" borderId="135" xfId="0" applyFont="1" applyFill="1" applyBorder="1"/>
    <xf numFmtId="0" fontId="1" fillId="0" borderId="134" xfId="0" applyFont="1" applyFill="1" applyBorder="1" applyAlignment="1">
      <alignment horizontal="left" vertical="center" wrapText="1"/>
    </xf>
    <xf numFmtId="0" fontId="2" fillId="0" borderId="155" xfId="0" applyFont="1" applyFill="1" applyBorder="1" applyAlignment="1">
      <alignment horizontal="left" wrapText="1"/>
    </xf>
    <xf numFmtId="0" fontId="2" fillId="0" borderId="238" xfId="0" applyFont="1" applyFill="1" applyBorder="1" applyAlignment="1">
      <alignment horizontal="left" wrapText="1"/>
    </xf>
    <xf numFmtId="0" fontId="2" fillId="0" borderId="149" xfId="0" applyFont="1" applyFill="1" applyBorder="1" applyAlignment="1">
      <alignment horizontal="left"/>
    </xf>
    <xf numFmtId="0" fontId="2" fillId="0" borderId="244" xfId="0" applyFont="1" applyFill="1" applyBorder="1" applyAlignment="1">
      <alignment horizontal="center" wrapText="1"/>
    </xf>
    <xf numFmtId="0" fontId="2" fillId="0" borderId="69" xfId="0" applyFont="1" applyFill="1" applyBorder="1" applyAlignment="1">
      <alignment horizontal="center" wrapText="1"/>
    </xf>
    <xf numFmtId="0" fontId="2" fillId="0" borderId="62" xfId="0" applyFont="1" applyFill="1" applyBorder="1" applyAlignment="1">
      <alignment horizontal="center"/>
    </xf>
    <xf numFmtId="0" fontId="8" fillId="0" borderId="215" xfId="143" applyFont="1" applyFill="1" applyBorder="1" applyAlignment="1">
      <alignment horizontal="center" vertical="center" wrapText="1"/>
    </xf>
    <xf numFmtId="0" fontId="8" fillId="0" borderId="218" xfId="143" applyFont="1" applyFill="1" applyBorder="1" applyAlignment="1">
      <alignment horizontal="center" vertical="center" wrapText="1"/>
    </xf>
    <xf numFmtId="0" fontId="8" fillId="0" borderId="173" xfId="143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96" xfId="0" applyFont="1" applyFill="1" applyBorder="1" applyAlignment="1">
      <alignment horizontal="center" vertical="center" wrapText="1"/>
    </xf>
    <xf numFmtId="0" fontId="16" fillId="0" borderId="23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4" fillId="0" borderId="8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 wrapText="1"/>
    </xf>
    <xf numFmtId="0" fontId="5" fillId="0" borderId="113" xfId="0" applyFont="1" applyBorder="1" applyAlignment="1">
      <alignment horizontal="left" vertical="center" wrapText="1"/>
    </xf>
    <xf numFmtId="0" fontId="6" fillId="0" borderId="241" xfId="0" applyFont="1" applyBorder="1" applyAlignment="1">
      <alignment horizontal="center" vertical="center" wrapText="1"/>
    </xf>
    <xf numFmtId="0" fontId="6" fillId="0" borderId="247" xfId="0" applyFont="1" applyBorder="1" applyAlignment="1">
      <alignment horizontal="center" vertical="center" wrapText="1"/>
    </xf>
    <xf numFmtId="3" fontId="5" fillId="0" borderId="62" xfId="0" applyNumberFormat="1" applyFont="1" applyFill="1" applyBorder="1" applyAlignment="1">
      <alignment horizontal="center" vertical="center"/>
    </xf>
    <xf numFmtId="3" fontId="4" fillId="0" borderId="234" xfId="0" applyNumberFormat="1" applyFont="1" applyFill="1" applyBorder="1" applyAlignment="1">
      <alignment horizontal="center" vertical="center" wrapText="1"/>
    </xf>
    <xf numFmtId="3" fontId="4" fillId="0" borderId="222" xfId="143" applyNumberFormat="1" applyFont="1" applyFill="1" applyBorder="1" applyAlignment="1">
      <alignment horizontal="center" vertical="center" wrapText="1"/>
    </xf>
    <xf numFmtId="3" fontId="4" fillId="0" borderId="235" xfId="143" applyNumberFormat="1" applyFont="1" applyFill="1" applyBorder="1" applyAlignment="1">
      <alignment horizontal="center" vertical="center" wrapText="1"/>
    </xf>
    <xf numFmtId="3" fontId="5" fillId="0" borderId="222" xfId="0" applyNumberFormat="1" applyFont="1" applyFill="1" applyBorder="1" applyAlignment="1">
      <alignment horizontal="center" vertical="center" wrapText="1"/>
    </xf>
    <xf numFmtId="3" fontId="5" fillId="0" borderId="235" xfId="0" applyNumberFormat="1" applyFont="1" applyFill="1" applyBorder="1" applyAlignment="1">
      <alignment horizontal="center" vertical="center" wrapText="1"/>
    </xf>
    <xf numFmtId="3" fontId="5" fillId="0" borderId="192" xfId="0" applyNumberFormat="1" applyFont="1" applyFill="1" applyBorder="1" applyAlignment="1">
      <alignment horizontal="center" vertical="center"/>
    </xf>
    <xf numFmtId="3" fontId="5" fillId="0" borderId="196" xfId="0" applyNumberFormat="1" applyFont="1" applyFill="1" applyBorder="1" applyAlignment="1">
      <alignment horizontal="center" vertical="center"/>
    </xf>
    <xf numFmtId="3" fontId="5" fillId="0" borderId="148" xfId="0" applyNumberFormat="1" applyFont="1" applyFill="1" applyBorder="1" applyAlignment="1">
      <alignment horizontal="center" vertical="center" wrapText="1"/>
    </xf>
    <xf numFmtId="3" fontId="5" fillId="0" borderId="231" xfId="0" applyNumberFormat="1" applyFont="1" applyFill="1" applyBorder="1" applyAlignment="1">
      <alignment horizontal="center" vertical="center"/>
    </xf>
    <xf numFmtId="3" fontId="4" fillId="0" borderId="229" xfId="0" applyNumberFormat="1" applyFont="1" applyFill="1" applyBorder="1" applyAlignment="1">
      <alignment horizontal="center" vertical="center" wrapText="1"/>
    </xf>
    <xf numFmtId="3" fontId="4" fillId="0" borderId="223" xfId="0" applyNumberFormat="1" applyFont="1" applyFill="1" applyBorder="1" applyAlignment="1">
      <alignment horizontal="center" vertical="center" wrapText="1"/>
    </xf>
    <xf numFmtId="3" fontId="4" fillId="0" borderId="224" xfId="0" applyNumberFormat="1" applyFont="1" applyFill="1" applyBorder="1" applyAlignment="1">
      <alignment horizontal="center" vertical="center" wrapText="1"/>
    </xf>
    <xf numFmtId="3" fontId="4" fillId="0" borderId="236" xfId="0" applyNumberFormat="1" applyFont="1" applyFill="1" applyBorder="1" applyAlignment="1">
      <alignment horizontal="center" vertical="center" wrapText="1"/>
    </xf>
    <xf numFmtId="3" fontId="4" fillId="0" borderId="211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48" xfId="0" applyNumberFormat="1" applyFont="1" applyFill="1" applyBorder="1" applyAlignment="1">
      <alignment horizontal="center" vertical="center" wrapText="1"/>
    </xf>
    <xf numFmtId="3" fontId="5" fillId="0" borderId="239" xfId="0" applyNumberFormat="1" applyFont="1" applyFill="1" applyBorder="1"/>
    <xf numFmtId="0" fontId="1" fillId="0" borderId="233" xfId="0" applyFont="1" applyFill="1" applyBorder="1" applyAlignment="1">
      <alignment horizontal="center" vertical="center" wrapText="1"/>
    </xf>
    <xf numFmtId="0" fontId="1" fillId="0" borderId="235" xfId="0" applyFont="1" applyFill="1" applyBorder="1" applyAlignment="1">
      <alignment horizontal="center" vertical="center" wrapText="1"/>
    </xf>
    <xf numFmtId="3" fontId="5" fillId="0" borderId="233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8" fillId="0" borderId="0" xfId="0" applyFont="1" applyFill="1" applyBorder="1"/>
    <xf numFmtId="0" fontId="1" fillId="0" borderId="149" xfId="0" applyFont="1" applyFill="1" applyBorder="1" applyAlignment="1">
      <alignment horizontal="left" vertical="center" wrapText="1"/>
    </xf>
    <xf numFmtId="0" fontId="6" fillId="0" borderId="5" xfId="0" applyFont="1" applyFill="1" applyBorder="1"/>
    <xf numFmtId="0" fontId="6" fillId="0" borderId="148" xfId="0" applyFont="1" applyFill="1" applyBorder="1"/>
    <xf numFmtId="0" fontId="1" fillId="0" borderId="0" xfId="0" applyFont="1" applyFill="1"/>
    <xf numFmtId="0" fontId="2" fillId="0" borderId="149" xfId="0" applyFont="1" applyFill="1" applyBorder="1" applyAlignment="1">
      <alignment horizontal="left" vertical="center" wrapText="1"/>
    </xf>
    <xf numFmtId="0" fontId="2" fillId="0" borderId="149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6" fillId="0" borderId="62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1" fillId="0" borderId="149" xfId="0" applyFont="1" applyFill="1" applyBorder="1" applyAlignment="1">
      <alignment horizontal="left" wrapText="1"/>
    </xf>
    <xf numFmtId="0" fontId="1" fillId="0" borderId="149" xfId="0" applyFont="1" applyFill="1" applyBorder="1" applyAlignment="1">
      <alignment horizontal="left"/>
    </xf>
    <xf numFmtId="0" fontId="1" fillId="0" borderId="0" xfId="0" applyFont="1" applyFill="1" applyBorder="1"/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150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13" fillId="0" borderId="171" xfId="0" applyFont="1" applyBorder="1" applyAlignment="1">
      <alignment horizontal="center" vertical="center" wrapText="1"/>
    </xf>
    <xf numFmtId="0" fontId="13" fillId="0" borderId="172" xfId="0" applyFont="1" applyBorder="1" applyAlignment="1">
      <alignment horizontal="center" vertical="center" wrapText="1"/>
    </xf>
    <xf numFmtId="0" fontId="13" fillId="0" borderId="208" xfId="0" applyFont="1" applyBorder="1" applyAlignment="1">
      <alignment horizontal="center" vertical="center" wrapText="1"/>
    </xf>
    <xf numFmtId="0" fontId="13" fillId="0" borderId="222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Continuous"/>
    </xf>
    <xf numFmtId="3" fontId="8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0" borderId="0" xfId="0" applyNumberFormat="1" applyFont="1" applyFill="1" applyAlignment="1">
      <alignment horizontal="center"/>
    </xf>
    <xf numFmtId="0" fontId="13" fillId="0" borderId="173" xfId="0" applyFont="1" applyBorder="1" applyAlignment="1">
      <alignment horizontal="center" vertical="center" wrapText="1"/>
    </xf>
    <xf numFmtId="3" fontId="4" fillId="0" borderId="203" xfId="0" applyNumberFormat="1" applyFont="1" applyFill="1" applyBorder="1" applyAlignment="1">
      <alignment horizontal="center" vertical="center" wrapText="1"/>
    </xf>
    <xf numFmtId="3" fontId="7" fillId="0" borderId="62" xfId="0" applyNumberFormat="1" applyFont="1" applyBorder="1" applyAlignment="1">
      <alignment horizontal="center" vertical="center"/>
    </xf>
    <xf numFmtId="3" fontId="16" fillId="0" borderId="62" xfId="0" applyNumberFormat="1" applyFont="1" applyBorder="1" applyAlignment="1">
      <alignment horizontal="center" vertical="center"/>
    </xf>
    <xf numFmtId="3" fontId="4" fillId="0" borderId="248" xfId="0" applyNumberFormat="1" applyFont="1" applyFill="1" applyBorder="1" applyAlignment="1">
      <alignment horizontal="center" vertical="center" wrapText="1"/>
    </xf>
    <xf numFmtId="3" fontId="5" fillId="0" borderId="248" xfId="0" applyNumberFormat="1" applyFont="1" applyFill="1" applyBorder="1" applyAlignment="1">
      <alignment horizontal="center" vertical="center" wrapText="1"/>
    </xf>
    <xf numFmtId="0" fontId="2" fillId="0" borderId="248" xfId="0" applyFont="1" applyFill="1" applyBorder="1"/>
    <xf numFmtId="0" fontId="2" fillId="0" borderId="248" xfId="0" applyFont="1" applyFill="1" applyBorder="1" applyAlignment="1">
      <alignment horizontal="center"/>
    </xf>
    <xf numFmtId="3" fontId="5" fillId="0" borderId="250" xfId="0" applyNumberFormat="1" applyFont="1" applyFill="1" applyBorder="1" applyAlignment="1">
      <alignment horizontal="center" vertical="center" wrapText="1"/>
    </xf>
    <xf numFmtId="0" fontId="1" fillId="0" borderId="249" xfId="0" applyFont="1" applyFill="1" applyBorder="1"/>
    <xf numFmtId="0" fontId="2" fillId="0" borderId="250" xfId="0" applyFont="1" applyFill="1" applyBorder="1"/>
    <xf numFmtId="0" fontId="2" fillId="0" borderId="249" xfId="0" applyFont="1" applyFill="1" applyBorder="1"/>
    <xf numFmtId="0" fontId="2" fillId="0" borderId="250" xfId="0" applyFont="1" applyFill="1" applyBorder="1" applyAlignment="1">
      <alignment horizontal="center"/>
    </xf>
    <xf numFmtId="0" fontId="2" fillId="0" borderId="249" xfId="0" applyFont="1" applyFill="1" applyBorder="1" applyAlignment="1">
      <alignment horizontal="left"/>
    </xf>
    <xf numFmtId="0" fontId="2" fillId="0" borderId="251" xfId="0" applyFont="1" applyFill="1" applyBorder="1" applyAlignment="1">
      <alignment horizontal="center"/>
    </xf>
    <xf numFmtId="0" fontId="2" fillId="0" borderId="252" xfId="0" applyFont="1" applyFill="1" applyBorder="1" applyAlignment="1">
      <alignment horizontal="center"/>
    </xf>
    <xf numFmtId="0" fontId="6" fillId="0" borderId="115" xfId="0" applyFont="1" applyFill="1" applyBorder="1" applyAlignment="1">
      <alignment horizontal="center" wrapText="1"/>
    </xf>
    <xf numFmtId="0" fontId="12" fillId="0" borderId="0" xfId="143" applyFont="1" applyFill="1" applyBorder="1" applyAlignment="1">
      <alignment horizontal="center" vertical="center"/>
    </xf>
    <xf numFmtId="1" fontId="10" fillId="0" borderId="0" xfId="143" applyNumberFormat="1" applyFont="1" applyFill="1" applyAlignment="1">
      <alignment vertical="center"/>
    </xf>
    <xf numFmtId="0" fontId="6" fillId="0" borderId="139" xfId="0" applyFont="1" applyFill="1" applyBorder="1"/>
    <xf numFmtId="0" fontId="5" fillId="0" borderId="248" xfId="0" applyFont="1" applyFill="1" applyBorder="1" applyAlignment="1">
      <alignment horizontal="center" vertical="center"/>
    </xf>
    <xf numFmtId="0" fontId="5" fillId="0" borderId="250" xfId="0" applyFont="1" applyFill="1" applyBorder="1" applyAlignment="1">
      <alignment horizontal="center" vertical="center" wrapText="1"/>
    </xf>
    <xf numFmtId="3" fontId="5" fillId="0" borderId="249" xfId="0" applyNumberFormat="1" applyFont="1" applyFill="1" applyBorder="1"/>
    <xf numFmtId="0" fontId="1" fillId="0" borderId="248" xfId="0" applyFont="1" applyFill="1" applyBorder="1" applyAlignment="1">
      <alignment horizontal="center" vertical="center" wrapText="1"/>
    </xf>
    <xf numFmtId="0" fontId="1" fillId="0" borderId="250" xfId="0" applyFont="1" applyFill="1" applyBorder="1" applyAlignment="1">
      <alignment horizontal="center" vertical="center" wrapText="1"/>
    </xf>
    <xf numFmtId="3" fontId="5" fillId="0" borderId="248" xfId="0" applyNumberFormat="1" applyFont="1" applyFill="1" applyBorder="1" applyAlignment="1">
      <alignment horizontal="center"/>
    </xf>
    <xf numFmtId="3" fontId="5" fillId="0" borderId="250" xfId="0" applyNumberFormat="1" applyFont="1" applyFill="1" applyBorder="1" applyAlignment="1">
      <alignment horizontal="center"/>
    </xf>
    <xf numFmtId="3" fontId="5" fillId="0" borderId="253" xfId="0" applyNumberFormat="1" applyFont="1" applyFill="1" applyBorder="1" applyAlignment="1">
      <alignment horizontal="center" vertical="center"/>
    </xf>
    <xf numFmtId="3" fontId="5" fillId="0" borderId="251" xfId="0" applyNumberFormat="1" applyFont="1" applyFill="1" applyBorder="1" applyAlignment="1">
      <alignment horizontal="center" vertical="center"/>
    </xf>
    <xf numFmtId="3" fontId="5" fillId="0" borderId="252" xfId="0" applyNumberFormat="1" applyFont="1" applyFill="1" applyBorder="1" applyAlignment="1">
      <alignment horizontal="center" vertical="center"/>
    </xf>
    <xf numFmtId="3" fontId="5" fillId="0" borderId="125" xfId="0" applyNumberFormat="1" applyFont="1" applyFill="1" applyBorder="1" applyAlignment="1">
      <alignment horizontal="center"/>
    </xf>
    <xf numFmtId="3" fontId="4" fillId="0" borderId="125" xfId="0" applyNumberFormat="1" applyFont="1" applyFill="1" applyBorder="1" applyAlignment="1">
      <alignment horizontal="center" vertical="center"/>
    </xf>
    <xf numFmtId="0" fontId="5" fillId="0" borderId="248" xfId="0" applyFont="1" applyFill="1" applyBorder="1" applyAlignment="1">
      <alignment horizontal="center" vertical="center" wrapText="1"/>
    </xf>
    <xf numFmtId="0" fontId="6" fillId="0" borderId="248" xfId="0" applyFont="1" applyFill="1" applyBorder="1"/>
    <xf numFmtId="0" fontId="6" fillId="0" borderId="248" xfId="0" applyFont="1" applyFill="1" applyBorder="1" applyAlignment="1">
      <alignment horizontal="center" wrapText="1"/>
    </xf>
    <xf numFmtId="0" fontId="5" fillId="0" borderId="249" xfId="0" applyFont="1" applyFill="1" applyBorder="1"/>
    <xf numFmtId="0" fontId="6" fillId="0" borderId="249" xfId="0" applyFont="1" applyFill="1" applyBorder="1"/>
    <xf numFmtId="0" fontId="6" fillId="0" borderId="250" xfId="0" applyFont="1" applyFill="1" applyBorder="1" applyAlignment="1">
      <alignment horizontal="center" wrapText="1"/>
    </xf>
    <xf numFmtId="0" fontId="6" fillId="0" borderId="251" xfId="0" applyFont="1" applyFill="1" applyBorder="1" applyAlignment="1">
      <alignment horizontal="center" wrapText="1"/>
    </xf>
    <xf numFmtId="0" fontId="6" fillId="0" borderId="252" xfId="0" applyFont="1" applyFill="1" applyBorder="1" applyAlignment="1">
      <alignment horizontal="center" wrapText="1"/>
    </xf>
    <xf numFmtId="3" fontId="6" fillId="0" borderId="248" xfId="0" applyNumberFormat="1" applyFont="1" applyFill="1" applyBorder="1" applyAlignment="1">
      <alignment horizontal="center"/>
    </xf>
    <xf numFmtId="0" fontId="5" fillId="0" borderId="67" xfId="0" applyFont="1" applyFill="1" applyBorder="1"/>
    <xf numFmtId="0" fontId="6" fillId="0" borderId="68" xfId="0" applyFont="1" applyFill="1" applyBorder="1"/>
    <xf numFmtId="0" fontId="6" fillId="0" borderId="244" xfId="0" applyFont="1" applyFill="1" applyBorder="1" applyAlignment="1">
      <alignment horizontal="center" wrapText="1"/>
    </xf>
    <xf numFmtId="0" fontId="6" fillId="0" borderId="117" xfId="0" applyFont="1" applyFill="1" applyBorder="1" applyAlignment="1">
      <alignment horizontal="center" wrapText="1"/>
    </xf>
    <xf numFmtId="0" fontId="6" fillId="0" borderId="255" xfId="0" applyFont="1" applyFill="1" applyBorder="1" applyAlignment="1">
      <alignment horizontal="center" wrapText="1"/>
    </xf>
    <xf numFmtId="3" fontId="4" fillId="0" borderId="250" xfId="0" applyNumberFormat="1" applyFont="1" applyFill="1" applyBorder="1" applyAlignment="1">
      <alignment horizontal="center" vertical="center" wrapText="1"/>
    </xf>
    <xf numFmtId="3" fontId="6" fillId="0" borderId="249" xfId="0" applyNumberFormat="1" applyFont="1" applyFill="1" applyBorder="1"/>
    <xf numFmtId="3" fontId="6" fillId="0" borderId="250" xfId="0" applyNumberFormat="1" applyFont="1" applyFill="1" applyBorder="1" applyAlignment="1">
      <alignment horizontal="center"/>
    </xf>
    <xf numFmtId="0" fontId="6" fillId="0" borderId="248" xfId="0" applyFont="1" applyFill="1" applyBorder="1" applyAlignment="1">
      <alignment horizontal="center"/>
    </xf>
    <xf numFmtId="0" fontId="5" fillId="0" borderId="250" xfId="0" applyFont="1" applyFill="1" applyBorder="1" applyAlignment="1">
      <alignment horizontal="center" vertical="center"/>
    </xf>
    <xf numFmtId="0" fontId="6" fillId="0" borderId="250" xfId="0" applyFont="1" applyFill="1" applyBorder="1"/>
    <xf numFmtId="0" fontId="6" fillId="0" borderId="250" xfId="0" applyFont="1" applyFill="1" applyBorder="1" applyAlignment="1">
      <alignment horizontal="center"/>
    </xf>
    <xf numFmtId="0" fontId="6" fillId="0" borderId="251" xfId="0" applyFont="1" applyFill="1" applyBorder="1" applyAlignment="1">
      <alignment horizontal="center"/>
    </xf>
    <xf numFmtId="0" fontId="6" fillId="0" borderId="252" xfId="0" applyFont="1" applyFill="1" applyBorder="1" applyAlignment="1">
      <alignment horizontal="center"/>
    </xf>
    <xf numFmtId="0" fontId="13" fillId="0" borderId="249" xfId="0" applyFont="1" applyBorder="1"/>
    <xf numFmtId="0" fontId="13" fillId="0" borderId="248" xfId="0" applyFont="1" applyBorder="1" applyAlignment="1">
      <alignment horizontal="center" vertical="center" wrapText="1"/>
    </xf>
    <xf numFmtId="0" fontId="13" fillId="0" borderId="250" xfId="0" applyFont="1" applyBorder="1" applyAlignment="1">
      <alignment horizontal="center" vertical="center" wrapText="1"/>
    </xf>
    <xf numFmtId="0" fontId="14" fillId="0" borderId="249" xfId="0" applyFont="1" applyBorder="1"/>
    <xf numFmtId="0" fontId="14" fillId="0" borderId="248" xfId="0" applyFont="1" applyBorder="1" applyAlignment="1">
      <alignment horizontal="center" wrapText="1"/>
    </xf>
    <xf numFmtId="0" fontId="14" fillId="0" borderId="248" xfId="0" applyFont="1" applyFill="1" applyBorder="1" applyAlignment="1">
      <alignment horizontal="center" wrapText="1"/>
    </xf>
    <xf numFmtId="0" fontId="14" fillId="0" borderId="250" xfId="0" applyFont="1" applyBorder="1" applyAlignment="1">
      <alignment horizontal="center" wrapText="1"/>
    </xf>
    <xf numFmtId="0" fontId="14" fillId="0" borderId="251" xfId="0" applyFont="1" applyBorder="1" applyAlignment="1">
      <alignment horizontal="center" wrapText="1"/>
    </xf>
    <xf numFmtId="0" fontId="14" fillId="0" borderId="252" xfId="0" applyFont="1" applyBorder="1" applyAlignment="1">
      <alignment horizontal="center" wrapText="1"/>
    </xf>
    <xf numFmtId="0" fontId="14" fillId="0" borderId="248" xfId="0" applyFont="1" applyBorder="1"/>
    <xf numFmtId="0" fontId="6" fillId="0" borderId="248" xfId="0" applyFont="1" applyBorder="1" applyAlignment="1">
      <alignment horizontal="center"/>
    </xf>
    <xf numFmtId="0" fontId="14" fillId="0" borderId="249" xfId="0" applyFont="1" applyFill="1" applyBorder="1"/>
    <xf numFmtId="3" fontId="5" fillId="0" borderId="62" xfId="0" applyNumberFormat="1" applyFont="1" applyBorder="1" applyAlignment="1">
      <alignment horizontal="center" vertical="center" wrapText="1"/>
    </xf>
    <xf numFmtId="3" fontId="5" fillId="0" borderId="148" xfId="0" applyNumberFormat="1" applyFont="1" applyBorder="1" applyAlignment="1">
      <alignment horizontal="center" vertical="center" wrapText="1"/>
    </xf>
    <xf numFmtId="3" fontId="4" fillId="0" borderId="256" xfId="0" applyNumberFormat="1" applyFont="1" applyFill="1" applyBorder="1" applyAlignment="1">
      <alignment horizontal="center" vertical="center" wrapText="1"/>
    </xf>
    <xf numFmtId="3" fontId="5" fillId="0" borderId="256" xfId="0" applyNumberFormat="1" applyFont="1" applyFill="1" applyBorder="1" applyAlignment="1">
      <alignment horizontal="center" vertical="center" wrapText="1"/>
    </xf>
    <xf numFmtId="3" fontId="5" fillId="0" borderId="259" xfId="0" applyNumberFormat="1" applyFont="1" applyFill="1" applyBorder="1" applyAlignment="1">
      <alignment horizontal="center" vertical="center" wrapText="1"/>
    </xf>
    <xf numFmtId="3" fontId="6" fillId="0" borderId="258" xfId="0" applyNumberFormat="1" applyFont="1" applyFill="1" applyBorder="1" applyAlignment="1">
      <alignment vertical="center"/>
    </xf>
    <xf numFmtId="3" fontId="8" fillId="0" borderId="260" xfId="0" applyNumberFormat="1" applyFont="1" applyFill="1" applyBorder="1" applyAlignment="1">
      <alignment horizontal="center" vertical="center"/>
    </xf>
    <xf numFmtId="3" fontId="6" fillId="0" borderId="260" xfId="0" applyNumberFormat="1" applyFont="1" applyFill="1" applyBorder="1" applyAlignment="1">
      <alignment horizontal="center" vertical="center"/>
    </xf>
    <xf numFmtId="3" fontId="6" fillId="0" borderId="259" xfId="0" applyNumberFormat="1" applyFont="1" applyFill="1" applyBorder="1" applyAlignment="1">
      <alignment horizontal="center" vertical="center"/>
    </xf>
    <xf numFmtId="0" fontId="0" fillId="0" borderId="260" xfId="0" applyNumberFormat="1" applyFont="1" applyFill="1" applyBorder="1" applyAlignment="1">
      <alignment horizontal="center" vertical="center"/>
    </xf>
    <xf numFmtId="3" fontId="8" fillId="0" borderId="260" xfId="3" applyNumberFormat="1" applyFont="1" applyFill="1" applyBorder="1" applyAlignment="1">
      <alignment horizontal="center" vertical="center"/>
    </xf>
    <xf numFmtId="0" fontId="0" fillId="0" borderId="261" xfId="0" applyNumberFormat="1" applyFont="1" applyFill="1" applyBorder="1" applyAlignment="1">
      <alignment horizontal="center" vertical="center"/>
    </xf>
    <xf numFmtId="3" fontId="6" fillId="0" borderId="261" xfId="0" applyNumberFormat="1" applyFont="1" applyFill="1" applyBorder="1" applyAlignment="1">
      <alignment horizontal="center" vertical="center"/>
    </xf>
    <xf numFmtId="3" fontId="6" fillId="0" borderId="262" xfId="0" applyNumberFormat="1" applyFont="1" applyFill="1" applyBorder="1" applyAlignment="1">
      <alignment horizontal="center" vertical="center"/>
    </xf>
    <xf numFmtId="3" fontId="4" fillId="0" borderId="260" xfId="0" applyNumberFormat="1" applyFont="1" applyFill="1" applyBorder="1" applyAlignment="1">
      <alignment horizontal="center" vertical="center" wrapText="1"/>
    </xf>
    <xf numFmtId="3" fontId="5" fillId="0" borderId="260" xfId="0" applyNumberFormat="1" applyFont="1" applyFill="1" applyBorder="1" applyAlignment="1">
      <alignment horizontal="center" vertical="center" wrapText="1"/>
    </xf>
    <xf numFmtId="3" fontId="5" fillId="0" borderId="258" xfId="0" applyNumberFormat="1" applyFont="1" applyFill="1" applyBorder="1" applyAlignment="1">
      <alignment vertical="center"/>
    </xf>
    <xf numFmtId="3" fontId="4" fillId="0" borderId="260" xfId="0" applyNumberFormat="1" applyFont="1" applyFill="1" applyBorder="1" applyAlignment="1">
      <alignment horizontal="center" vertical="center"/>
    </xf>
    <xf numFmtId="3" fontId="5" fillId="0" borderId="260" xfId="0" applyNumberFormat="1" applyFont="1" applyFill="1" applyBorder="1" applyAlignment="1">
      <alignment horizontal="center" vertical="center"/>
    </xf>
    <xf numFmtId="3" fontId="5" fillId="0" borderId="259" xfId="0" applyNumberFormat="1" applyFont="1" applyFill="1" applyBorder="1" applyAlignment="1">
      <alignment horizontal="center" vertical="center"/>
    </xf>
    <xf numFmtId="0" fontId="0" fillId="0" borderId="260" xfId="0" applyNumberFormat="1" applyFill="1" applyBorder="1" applyAlignment="1">
      <alignment horizontal="center" vertical="center"/>
    </xf>
    <xf numFmtId="0" fontId="22" fillId="0" borderId="260" xfId="0" applyFont="1" applyFill="1" applyBorder="1" applyAlignment="1">
      <alignment horizontal="center" vertical="center" wrapText="1"/>
    </xf>
    <xf numFmtId="3" fontId="8" fillId="0" borderId="258" xfId="0" applyNumberFormat="1" applyFont="1" applyFill="1" applyBorder="1" applyAlignment="1">
      <alignment vertical="center"/>
    </xf>
    <xf numFmtId="3" fontId="8" fillId="0" borderId="259" xfId="0" applyNumberFormat="1" applyFont="1" applyFill="1" applyBorder="1" applyAlignment="1">
      <alignment horizontal="center" vertical="center"/>
    </xf>
    <xf numFmtId="3" fontId="8" fillId="0" borderId="261" xfId="0" applyNumberFormat="1" applyFont="1" applyFill="1" applyBorder="1" applyAlignment="1">
      <alignment horizontal="center" vertical="center"/>
    </xf>
    <xf numFmtId="3" fontId="8" fillId="0" borderId="260" xfId="0" applyNumberFormat="1" applyFont="1" applyFill="1" applyBorder="1" applyAlignment="1">
      <alignment horizontal="center" vertical="center" wrapText="1"/>
    </xf>
    <xf numFmtId="3" fontId="6" fillId="0" borderId="260" xfId="0" applyNumberFormat="1" applyFont="1" applyFill="1" applyBorder="1" applyAlignment="1">
      <alignment horizontal="center" vertical="center" wrapText="1"/>
    </xf>
    <xf numFmtId="3" fontId="6" fillId="0" borderId="259" xfId="0" applyNumberFormat="1" applyFont="1" applyFill="1" applyBorder="1" applyAlignment="1">
      <alignment horizontal="center" vertical="center" wrapText="1"/>
    </xf>
    <xf numFmtId="3" fontId="4" fillId="0" borderId="259" xfId="0" applyNumberFormat="1" applyFont="1" applyFill="1" applyBorder="1" applyAlignment="1">
      <alignment horizontal="center" vertical="center"/>
    </xf>
    <xf numFmtId="0" fontId="0" fillId="0" borderId="261" xfId="0" applyNumberFormat="1" applyFill="1" applyBorder="1" applyAlignment="1">
      <alignment horizontal="center" vertical="center"/>
    </xf>
    <xf numFmtId="3" fontId="6" fillId="0" borderId="261" xfId="0" applyNumberFormat="1" applyFont="1" applyFill="1" applyBorder="1" applyAlignment="1">
      <alignment horizontal="center" vertical="center" wrapText="1"/>
    </xf>
    <xf numFmtId="3" fontId="5" fillId="0" borderId="256" xfId="0" applyNumberFormat="1" applyFont="1" applyFill="1" applyBorder="1" applyAlignment="1">
      <alignment horizontal="center" vertical="center"/>
    </xf>
    <xf numFmtId="3" fontId="5" fillId="0" borderId="261" xfId="0" applyNumberFormat="1" applyFont="1" applyFill="1" applyBorder="1" applyAlignment="1">
      <alignment horizontal="center" vertical="center"/>
    </xf>
    <xf numFmtId="3" fontId="5" fillId="0" borderId="262" xfId="0" applyNumberFormat="1" applyFont="1" applyFill="1" applyBorder="1" applyAlignment="1">
      <alignment horizontal="center" vertical="center"/>
    </xf>
    <xf numFmtId="3" fontId="4" fillId="0" borderId="263" xfId="0" applyNumberFormat="1" applyFont="1" applyFill="1" applyBorder="1" applyAlignment="1">
      <alignment horizontal="center" vertical="center" wrapText="1"/>
    </xf>
    <xf numFmtId="3" fontId="5" fillId="0" borderId="264" xfId="0" applyNumberFormat="1" applyFont="1" applyFill="1" applyBorder="1" applyAlignment="1">
      <alignment horizontal="center" vertical="center"/>
    </xf>
    <xf numFmtId="3" fontId="5" fillId="0" borderId="265" xfId="0" applyNumberFormat="1" applyFont="1" applyFill="1" applyBorder="1" applyAlignment="1">
      <alignment horizontal="center" vertical="center"/>
    </xf>
    <xf numFmtId="3" fontId="4" fillId="0" borderId="266" xfId="0" applyNumberFormat="1" applyFont="1" applyFill="1" applyBorder="1" applyAlignment="1">
      <alignment horizontal="center" vertical="center" wrapText="1"/>
    </xf>
    <xf numFmtId="3" fontId="4" fillId="0" borderId="267" xfId="0" applyNumberFormat="1" applyFont="1" applyFill="1" applyBorder="1" applyAlignment="1">
      <alignment horizontal="center" vertical="center" wrapText="1"/>
    </xf>
    <xf numFmtId="3" fontId="4" fillId="0" borderId="266" xfId="143" applyNumberFormat="1" applyFont="1" applyFill="1" applyBorder="1" applyAlignment="1">
      <alignment horizontal="center" vertical="center" wrapText="1"/>
    </xf>
    <xf numFmtId="3" fontId="4" fillId="0" borderId="268" xfId="143" applyNumberFormat="1" applyFont="1" applyFill="1" applyBorder="1" applyAlignment="1">
      <alignment horizontal="center" vertical="center" wrapText="1"/>
    </xf>
    <xf numFmtId="3" fontId="5" fillId="0" borderId="258" xfId="0" applyNumberFormat="1" applyFont="1" applyFill="1" applyBorder="1" applyAlignment="1">
      <alignment horizontal="left" vertical="center"/>
    </xf>
    <xf numFmtId="0" fontId="43" fillId="0" borderId="243" xfId="0" applyFont="1" applyBorder="1" applyAlignment="1">
      <alignment horizontal="center" vertical="center"/>
    </xf>
    <xf numFmtId="0" fontId="43" fillId="0" borderId="236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43" xfId="0" applyFont="1" applyBorder="1" applyAlignment="1">
      <alignment horizontal="center" vertical="center" wrapText="1"/>
    </xf>
    <xf numFmtId="0" fontId="43" fillId="0" borderId="211" xfId="0" applyFont="1" applyBorder="1" applyAlignment="1">
      <alignment horizontal="center" vertical="center" wrapText="1"/>
    </xf>
    <xf numFmtId="0" fontId="43" fillId="0" borderId="256" xfId="0" applyFont="1" applyBorder="1" applyAlignment="1">
      <alignment horizontal="center" vertical="center" wrapText="1"/>
    </xf>
    <xf numFmtId="0" fontId="43" fillId="0" borderId="259" xfId="0" applyFont="1" applyBorder="1" applyAlignment="1">
      <alignment horizontal="center" vertical="center" wrapText="1"/>
    </xf>
    <xf numFmtId="3" fontId="8" fillId="0" borderId="264" xfId="0" applyNumberFormat="1" applyFont="1" applyFill="1" applyBorder="1" applyAlignment="1">
      <alignment horizontal="center"/>
    </xf>
    <xf numFmtId="3" fontId="8" fillId="0" borderId="256" xfId="0" applyNumberFormat="1" applyFont="1" applyBorder="1" applyAlignment="1">
      <alignment horizontal="center"/>
    </xf>
    <xf numFmtId="3" fontId="8" fillId="0" borderId="270" xfId="0" applyNumberFormat="1" applyFont="1" applyBorder="1" applyAlignment="1">
      <alignment horizontal="center"/>
    </xf>
    <xf numFmtId="3" fontId="8" fillId="0" borderId="258" xfId="0" applyNumberFormat="1" applyFont="1" applyBorder="1" applyAlignment="1">
      <alignment horizontal="center"/>
    </xf>
    <xf numFmtId="3" fontId="8" fillId="0" borderId="259" xfId="0" applyNumberFormat="1" applyFont="1" applyBorder="1" applyAlignment="1">
      <alignment horizontal="center"/>
    </xf>
    <xf numFmtId="0" fontId="8" fillId="0" borderId="271" xfId="0" applyFont="1" applyBorder="1" applyAlignment="1">
      <alignment horizontal="left"/>
    </xf>
    <xf numFmtId="0" fontId="8" fillId="0" borderId="271" xfId="0" applyFont="1" applyFill="1" applyBorder="1" applyAlignment="1">
      <alignment horizontal="left"/>
    </xf>
    <xf numFmtId="3" fontId="4" fillId="0" borderId="265" xfId="0" applyNumberFormat="1" applyFont="1" applyFill="1" applyBorder="1" applyAlignment="1">
      <alignment horizontal="center"/>
    </xf>
    <xf numFmtId="3" fontId="4" fillId="0" borderId="261" xfId="0" applyNumberFormat="1" applyFont="1" applyBorder="1" applyAlignment="1">
      <alignment horizontal="center"/>
    </xf>
    <xf numFmtId="3" fontId="4" fillId="0" borderId="272" xfId="0" applyNumberFormat="1" applyFont="1" applyBorder="1" applyAlignment="1">
      <alignment horizontal="center"/>
    </xf>
    <xf numFmtId="3" fontId="4" fillId="0" borderId="125" xfId="0" applyNumberFormat="1" applyFont="1" applyBorder="1" applyAlignment="1">
      <alignment horizontal="center"/>
    </xf>
    <xf numFmtId="3" fontId="4" fillId="0" borderId="244" xfId="0" applyNumberFormat="1" applyFont="1" applyBorder="1" applyAlignment="1">
      <alignment horizontal="center" vertical="center"/>
    </xf>
    <xf numFmtId="3" fontId="5" fillId="0" borderId="256" xfId="0" applyNumberFormat="1" applyFont="1" applyFill="1" applyBorder="1" applyAlignment="1">
      <alignment horizontal="center"/>
    </xf>
    <xf numFmtId="3" fontId="4" fillId="0" borderId="270" xfId="0" applyNumberFormat="1" applyFont="1" applyFill="1" applyBorder="1" applyAlignment="1">
      <alignment horizontal="center" vertical="center" wrapText="1"/>
    </xf>
    <xf numFmtId="0" fontId="13" fillId="0" borderId="273" xfId="0" applyFont="1" applyBorder="1" applyAlignment="1">
      <alignment horizontal="center" vertical="center" wrapText="1"/>
    </xf>
    <xf numFmtId="0" fontId="13" fillId="0" borderId="274" xfId="0" applyFont="1" applyBorder="1" applyAlignment="1">
      <alignment horizontal="center" vertical="center" wrapText="1"/>
    </xf>
    <xf numFmtId="3" fontId="4" fillId="0" borderId="264" xfId="0" applyNumberFormat="1" applyFont="1" applyFill="1" applyBorder="1" applyAlignment="1">
      <alignment horizontal="center" vertical="center" wrapText="1"/>
    </xf>
    <xf numFmtId="3" fontId="4" fillId="0" borderId="259" xfId="0" applyNumberFormat="1" applyFont="1" applyFill="1" applyBorder="1" applyAlignment="1">
      <alignment horizontal="center" vertical="center" wrapText="1"/>
    </xf>
    <xf numFmtId="3" fontId="5" fillId="0" borderId="258" xfId="0" applyNumberFormat="1" applyFont="1" applyFill="1" applyBorder="1"/>
    <xf numFmtId="3" fontId="5" fillId="0" borderId="259" xfId="0" applyNumberFormat="1" applyFont="1" applyFill="1" applyBorder="1" applyAlignment="1">
      <alignment horizontal="center"/>
    </xf>
    <xf numFmtId="3" fontId="5" fillId="0" borderId="261" xfId="0" applyNumberFormat="1" applyFont="1" applyFill="1" applyBorder="1" applyAlignment="1">
      <alignment horizontal="center"/>
    </xf>
    <xf numFmtId="3" fontId="5" fillId="0" borderId="262" xfId="0" applyNumberFormat="1" applyFont="1" applyFill="1" applyBorder="1" applyAlignment="1">
      <alignment horizontal="center"/>
    </xf>
    <xf numFmtId="3" fontId="4" fillId="0" borderId="268" xfId="0" applyNumberFormat="1" applyFont="1" applyFill="1" applyBorder="1" applyAlignment="1">
      <alignment horizontal="center" vertical="center" wrapText="1"/>
    </xf>
    <xf numFmtId="0" fontId="5" fillId="0" borderId="258" xfId="0" applyFont="1" applyFill="1" applyBorder="1"/>
    <xf numFmtId="0" fontId="5" fillId="0" borderId="256" xfId="0" applyFont="1" applyFill="1" applyBorder="1" applyAlignment="1">
      <alignment horizontal="center" vertical="center" wrapText="1"/>
    </xf>
    <xf numFmtId="0" fontId="5" fillId="0" borderId="259" xfId="0" applyFont="1" applyFill="1" applyBorder="1" applyAlignment="1">
      <alignment horizontal="center" vertical="center" wrapText="1"/>
    </xf>
    <xf numFmtId="0" fontId="6" fillId="0" borderId="258" xfId="0" applyFont="1" applyFill="1" applyBorder="1"/>
    <xf numFmtId="0" fontId="6" fillId="0" borderId="256" xfId="0" applyFont="1" applyFill="1" applyBorder="1" applyAlignment="1">
      <alignment horizontal="center" wrapText="1"/>
    </xf>
    <xf numFmtId="0" fontId="6" fillId="0" borderId="259" xfId="0" applyFont="1" applyFill="1" applyBorder="1" applyAlignment="1">
      <alignment horizontal="center" wrapText="1"/>
    </xf>
    <xf numFmtId="0" fontId="6" fillId="0" borderId="261" xfId="0" applyFont="1" applyFill="1" applyBorder="1" applyAlignment="1">
      <alignment horizontal="center" wrapText="1"/>
    </xf>
    <xf numFmtId="0" fontId="6" fillId="0" borderId="262" xfId="0" applyFont="1" applyFill="1" applyBorder="1" applyAlignment="1">
      <alignment horizontal="center" wrapText="1"/>
    </xf>
    <xf numFmtId="1" fontId="5" fillId="0" borderId="126" xfId="0" applyNumberFormat="1" applyFont="1" applyFill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1" fontId="5" fillId="0" borderId="127" xfId="0" applyNumberFormat="1" applyFont="1" applyBorder="1" applyAlignment="1">
      <alignment horizontal="center" vertical="center"/>
    </xf>
    <xf numFmtId="1" fontId="5" fillId="0" borderId="62" xfId="0" applyNumberFormat="1" applyFont="1" applyBorder="1" applyAlignment="1">
      <alignment horizontal="center"/>
    </xf>
    <xf numFmtId="1" fontId="5" fillId="0" borderId="148" xfId="0" applyNumberFormat="1" applyFont="1" applyBorder="1" applyAlignment="1">
      <alignment horizontal="center"/>
    </xf>
    <xf numFmtId="0" fontId="1" fillId="0" borderId="256" xfId="0" applyFont="1" applyFill="1" applyBorder="1" applyAlignment="1">
      <alignment horizontal="center" vertical="center" wrapText="1"/>
    </xf>
    <xf numFmtId="0" fontId="1" fillId="0" borderId="259" xfId="0" applyFont="1" applyFill="1" applyBorder="1" applyAlignment="1">
      <alignment horizontal="center" vertical="center" wrapText="1"/>
    </xf>
    <xf numFmtId="3" fontId="5" fillId="0" borderId="275" xfId="0" applyNumberFormat="1" applyFont="1" applyFill="1" applyBorder="1" applyAlignment="1">
      <alignment horizontal="center" vertical="center"/>
    </xf>
    <xf numFmtId="3" fontId="5" fillId="0" borderId="148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Continuous" vertical="center"/>
    </xf>
    <xf numFmtId="3" fontId="4" fillId="0" borderId="277" xfId="0" applyNumberFormat="1" applyFont="1" applyFill="1" applyBorder="1" applyAlignment="1">
      <alignment horizontal="center" vertical="center" wrapText="1"/>
    </xf>
    <xf numFmtId="3" fontId="5" fillId="0" borderId="277" xfId="0" applyNumberFormat="1" applyFont="1" applyFill="1" applyBorder="1" applyAlignment="1">
      <alignment horizontal="center" vertical="center" wrapText="1"/>
    </xf>
    <xf numFmtId="3" fontId="8" fillId="0" borderId="277" xfId="0" applyNumberFormat="1" applyFont="1" applyFill="1" applyBorder="1" applyAlignment="1">
      <alignment horizontal="center" vertical="center"/>
    </xf>
    <xf numFmtId="3" fontId="6" fillId="0" borderId="277" xfId="0" applyNumberFormat="1" applyFont="1" applyFill="1" applyBorder="1" applyAlignment="1">
      <alignment horizontal="center" vertical="center"/>
    </xf>
    <xf numFmtId="0" fontId="0" fillId="0" borderId="277" xfId="0" applyNumberFormat="1" applyFill="1" applyBorder="1" applyAlignment="1">
      <alignment horizontal="center" vertical="center"/>
    </xf>
    <xf numFmtId="3" fontId="8" fillId="0" borderId="278" xfId="0" applyNumberFormat="1" applyFont="1" applyFill="1" applyBorder="1" applyAlignment="1">
      <alignment horizontal="center" vertical="center"/>
    </xf>
    <xf numFmtId="3" fontId="6" fillId="0" borderId="278" xfId="0" applyNumberFormat="1" applyFont="1" applyFill="1" applyBorder="1" applyAlignment="1">
      <alignment horizontal="center" vertical="center"/>
    </xf>
    <xf numFmtId="3" fontId="6" fillId="0" borderId="279" xfId="0" applyNumberFormat="1" applyFont="1" applyFill="1" applyBorder="1" applyAlignment="1">
      <alignment horizontal="center" vertical="center"/>
    </xf>
    <xf numFmtId="1" fontId="5" fillId="0" borderId="192" xfId="0" applyNumberFormat="1" applyFont="1" applyFill="1" applyBorder="1" applyAlignment="1">
      <alignment horizontal="center" vertical="center"/>
    </xf>
    <xf numFmtId="1" fontId="5" fillId="0" borderId="256" xfId="0" applyNumberFormat="1" applyFont="1" applyFill="1" applyBorder="1" applyAlignment="1">
      <alignment horizontal="center" vertical="center"/>
    </xf>
    <xf numFmtId="1" fontId="5" fillId="0" borderId="261" xfId="0" applyNumberFormat="1" applyFont="1" applyFill="1" applyBorder="1" applyAlignment="1">
      <alignment horizontal="center" vertical="center"/>
    </xf>
    <xf numFmtId="0" fontId="43" fillId="0" borderId="277" xfId="0" applyFont="1" applyBorder="1" applyAlignment="1">
      <alignment horizontal="center" vertical="center" wrapText="1"/>
    </xf>
    <xf numFmtId="3" fontId="8" fillId="0" borderId="277" xfId="0" applyNumberFormat="1" applyFont="1" applyFill="1" applyBorder="1" applyAlignment="1">
      <alignment horizontal="center"/>
    </xf>
    <xf numFmtId="3" fontId="8" fillId="0" borderId="277" xfId="0" applyNumberFormat="1" applyFont="1" applyBorder="1" applyAlignment="1">
      <alignment horizontal="center"/>
    </xf>
    <xf numFmtId="0" fontId="2" fillId="0" borderId="277" xfId="0" applyFont="1" applyFill="1" applyBorder="1" applyAlignment="1">
      <alignment horizontal="center" vertical="center" wrapText="1"/>
    </xf>
    <xf numFmtId="0" fontId="8" fillId="0" borderId="149" xfId="0" applyFont="1" applyBorder="1" applyAlignment="1">
      <alignment horizontal="left"/>
    </xf>
    <xf numFmtId="0" fontId="8" fillId="0" borderId="149" xfId="0" applyFont="1" applyFill="1" applyBorder="1" applyAlignment="1">
      <alignment horizontal="left"/>
    </xf>
    <xf numFmtId="0" fontId="8" fillId="0" borderId="149" xfId="0" applyFont="1" applyBorder="1" applyAlignment="1">
      <alignment wrapText="1"/>
    </xf>
    <xf numFmtId="0" fontId="4" fillId="0" borderId="125" xfId="0" applyFont="1" applyFill="1" applyBorder="1" applyAlignment="1">
      <alignment horizontal="center" vertical="center"/>
    </xf>
    <xf numFmtId="3" fontId="5" fillId="0" borderId="278" xfId="0" applyNumberFormat="1" applyFont="1" applyBorder="1" applyAlignment="1">
      <alignment horizontal="center"/>
    </xf>
    <xf numFmtId="3" fontId="5" fillId="0" borderId="279" xfId="0" applyNumberFormat="1" applyFont="1" applyBorder="1" applyAlignment="1">
      <alignment horizontal="center"/>
    </xf>
    <xf numFmtId="0" fontId="5" fillId="0" borderId="27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6" fillId="0" borderId="277" xfId="0" applyFont="1" applyFill="1" applyBorder="1" applyAlignment="1">
      <alignment horizontal="center" wrapText="1"/>
    </xf>
    <xf numFmtId="0" fontId="6" fillId="0" borderId="148" xfId="0" applyFont="1" applyFill="1" applyBorder="1" applyAlignment="1">
      <alignment horizontal="center" wrapText="1"/>
    </xf>
    <xf numFmtId="0" fontId="6" fillId="0" borderId="278" xfId="0" applyFont="1" applyFill="1" applyBorder="1" applyAlignment="1">
      <alignment horizontal="center" wrapText="1"/>
    </xf>
    <xf numFmtId="0" fontId="6" fillId="0" borderId="279" xfId="0" applyFont="1" applyFill="1" applyBorder="1" applyAlignment="1">
      <alignment horizontal="center" wrapText="1"/>
    </xf>
    <xf numFmtId="1" fontId="5" fillId="0" borderId="225" xfId="0" applyNumberFormat="1" applyFont="1" applyFill="1" applyBorder="1" applyAlignment="1">
      <alignment horizontal="center" vertical="center"/>
    </xf>
    <xf numFmtId="1" fontId="5" fillId="0" borderId="22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5" fillId="0" borderId="246" xfId="0" applyFont="1" applyFill="1" applyBorder="1" applyAlignment="1">
      <alignment horizontal="center" vertical="center"/>
    </xf>
    <xf numFmtId="0" fontId="6" fillId="0" borderId="24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128" xfId="0" applyFont="1" applyFill="1" applyBorder="1" applyAlignment="1">
      <alignment horizontal="left" vertical="center" wrapText="1"/>
    </xf>
    <xf numFmtId="0" fontId="6" fillId="0" borderId="258" xfId="0" applyFont="1" applyFill="1" applyBorder="1" applyAlignment="1">
      <alignment horizontal="left" vertical="center" wrapText="1"/>
    </xf>
    <xf numFmtId="0" fontId="5" fillId="0" borderId="258" xfId="0" applyFont="1" applyFill="1" applyBorder="1" applyAlignment="1">
      <alignment horizontal="left" vertical="center" wrapText="1"/>
    </xf>
    <xf numFmtId="0" fontId="6" fillId="0" borderId="257" xfId="0" applyFont="1" applyFill="1" applyBorder="1" applyAlignment="1">
      <alignment horizontal="left" vertical="center" wrapText="1"/>
    </xf>
    <xf numFmtId="1" fontId="0" fillId="0" borderId="0" xfId="0" applyNumberFormat="1" applyAlignment="1">
      <alignment vertical="center"/>
    </xf>
    <xf numFmtId="3" fontId="6" fillId="0" borderId="11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vertical="center"/>
    </xf>
    <xf numFmtId="0" fontId="6" fillId="0" borderId="280" xfId="0" applyFont="1" applyFill="1" applyBorder="1" applyAlignment="1">
      <alignment horizontal="center" vertical="center" wrapText="1"/>
    </xf>
    <xf numFmtId="0" fontId="6" fillId="0" borderId="280" xfId="0" applyFont="1" applyFill="1" applyBorder="1" applyAlignment="1">
      <alignment horizontal="center"/>
    </xf>
    <xf numFmtId="0" fontId="6" fillId="0" borderId="264" xfId="0" applyFont="1" applyFill="1" applyBorder="1" applyAlignment="1">
      <alignment horizontal="center" vertical="center" wrapText="1"/>
    </xf>
    <xf numFmtId="0" fontId="16" fillId="0" borderId="263" xfId="0" applyFont="1" applyFill="1" applyBorder="1" applyAlignment="1">
      <alignment horizontal="center" vertical="center" wrapText="1"/>
    </xf>
    <xf numFmtId="0" fontId="16" fillId="0" borderId="281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horizontal="center" vertical="center" wrapText="1"/>
    </xf>
    <xf numFmtId="0" fontId="5" fillId="0" borderId="271" xfId="0" applyFont="1" applyFill="1" applyBorder="1" applyAlignment="1">
      <alignment vertical="center"/>
    </xf>
    <xf numFmtId="0" fontId="5" fillId="0" borderId="264" xfId="0" applyFont="1" applyFill="1" applyBorder="1" applyAlignment="1">
      <alignment horizontal="center" vertical="center"/>
    </xf>
    <xf numFmtId="0" fontId="5" fillId="0" borderId="280" xfId="0" applyFont="1" applyFill="1" applyBorder="1" applyAlignment="1">
      <alignment horizontal="center" vertical="center"/>
    </xf>
    <xf numFmtId="0" fontId="5" fillId="0" borderId="259" xfId="0" applyFont="1" applyFill="1" applyBorder="1" applyAlignment="1">
      <alignment horizontal="center" vertical="center"/>
    </xf>
    <xf numFmtId="0" fontId="5" fillId="0" borderId="265" xfId="0" applyFont="1" applyFill="1" applyBorder="1" applyAlignment="1">
      <alignment horizontal="center" vertical="center"/>
    </xf>
    <xf numFmtId="0" fontId="5" fillId="0" borderId="278" xfId="0" applyFont="1" applyFill="1" applyBorder="1" applyAlignment="1">
      <alignment horizontal="center" vertical="center"/>
    </xf>
    <xf numFmtId="0" fontId="5" fillId="0" borderId="279" xfId="0" applyFont="1" applyFill="1" applyBorder="1" applyAlignment="1">
      <alignment horizontal="center" vertical="center"/>
    </xf>
    <xf numFmtId="0" fontId="16" fillId="0" borderId="280" xfId="0" applyFont="1" applyFill="1" applyBorder="1" applyAlignment="1">
      <alignment horizontal="center" vertical="center" wrapText="1"/>
    </xf>
    <xf numFmtId="0" fontId="5" fillId="0" borderId="280" xfId="0" applyFont="1" applyFill="1" applyBorder="1" applyAlignment="1">
      <alignment horizontal="center" vertical="center" wrapText="1"/>
    </xf>
    <xf numFmtId="0" fontId="16" fillId="0" borderId="259" xfId="0" applyFont="1" applyFill="1" applyBorder="1" applyAlignment="1">
      <alignment horizontal="center" vertical="center" wrapText="1"/>
    </xf>
    <xf numFmtId="0" fontId="6" fillId="0" borderId="259" xfId="0" applyFont="1" applyFill="1" applyBorder="1" applyAlignment="1">
      <alignment horizontal="center" vertical="center" wrapText="1"/>
    </xf>
    <xf numFmtId="0" fontId="6" fillId="0" borderId="258" xfId="0" applyFont="1" applyFill="1" applyBorder="1" applyAlignment="1">
      <alignment horizontal="left" vertical="center"/>
    </xf>
    <xf numFmtId="0" fontId="6" fillId="0" borderId="278" xfId="0" applyFont="1" applyFill="1" applyBorder="1" applyAlignment="1">
      <alignment horizontal="center" vertical="center" wrapText="1"/>
    </xf>
    <xf numFmtId="0" fontId="5" fillId="0" borderId="271" xfId="0" applyFont="1" applyFill="1" applyBorder="1" applyAlignment="1">
      <alignment horizontal="left" vertical="center" wrapText="1"/>
    </xf>
    <xf numFmtId="0" fontId="5" fillId="0" borderId="264" xfId="0" applyFont="1" applyFill="1" applyBorder="1" applyAlignment="1">
      <alignment horizontal="center" vertical="center" wrapText="1"/>
    </xf>
    <xf numFmtId="0" fontId="6" fillId="0" borderId="271" xfId="0" applyFont="1" applyFill="1" applyBorder="1" applyAlignment="1">
      <alignment horizontal="left" vertical="center" wrapText="1"/>
    </xf>
    <xf numFmtId="0" fontId="6" fillId="0" borderId="259" xfId="0" applyFont="1" applyFill="1" applyBorder="1" applyAlignment="1">
      <alignment horizontal="center" vertical="center"/>
    </xf>
    <xf numFmtId="0" fontId="6" fillId="0" borderId="259" xfId="0" applyFont="1" applyFill="1" applyBorder="1" applyAlignment="1">
      <alignment horizontal="center"/>
    </xf>
    <xf numFmtId="0" fontId="6" fillId="0" borderId="265" xfId="0" applyFont="1" applyFill="1" applyBorder="1" applyAlignment="1">
      <alignment horizontal="center" vertical="center" wrapText="1"/>
    </xf>
    <xf numFmtId="0" fontId="6" fillId="0" borderId="279" xfId="0" applyFont="1" applyFill="1" applyBorder="1" applyAlignment="1">
      <alignment horizontal="center" vertical="center" wrapText="1"/>
    </xf>
    <xf numFmtId="0" fontId="8" fillId="0" borderId="259" xfId="0" applyFont="1" applyFill="1" applyBorder="1" applyAlignment="1">
      <alignment horizontal="center" vertical="center"/>
    </xf>
    <xf numFmtId="0" fontId="5" fillId="0" borderId="240" xfId="0" applyFont="1" applyFill="1" applyBorder="1" applyAlignment="1">
      <alignment horizontal="center" vertical="center" wrapText="1"/>
    </xf>
    <xf numFmtId="3" fontId="6" fillId="0" borderId="280" xfId="0" applyNumberFormat="1" applyFont="1" applyFill="1" applyBorder="1" applyAlignment="1">
      <alignment horizontal="center" wrapText="1"/>
    </xf>
    <xf numFmtId="3" fontId="6" fillId="0" borderId="280" xfId="0" applyNumberFormat="1" applyFont="1" applyFill="1" applyBorder="1" applyAlignment="1">
      <alignment horizontal="center"/>
    </xf>
    <xf numFmtId="0" fontId="8" fillId="0" borderId="280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wrapText="1"/>
    </xf>
    <xf numFmtId="0" fontId="8" fillId="0" borderId="259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" fontId="14" fillId="0" borderId="0" xfId="143" applyNumberFormat="1" applyFont="1" applyFill="1" applyAlignment="1">
      <alignment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280" xfId="0" applyFont="1" applyFill="1" applyBorder="1" applyAlignment="1">
      <alignment horizontal="center" vertical="center" wrapText="1"/>
    </xf>
    <xf numFmtId="3" fontId="5" fillId="0" borderId="54" xfId="0" applyNumberFormat="1" applyFont="1" applyFill="1" applyBorder="1" applyAlignment="1">
      <alignment horizontal="center" vertical="center"/>
    </xf>
    <xf numFmtId="3" fontId="5" fillId="0" borderId="220" xfId="0" applyNumberFormat="1" applyFont="1" applyFill="1" applyBorder="1" applyAlignment="1">
      <alignment horizontal="center" vertical="center"/>
    </xf>
    <xf numFmtId="0" fontId="4" fillId="0" borderId="0" xfId="143" applyFont="1" applyFill="1" applyAlignment="1">
      <alignment horizontal="center" vertical="center"/>
    </xf>
    <xf numFmtId="3" fontId="4" fillId="0" borderId="0" xfId="143" applyNumberFormat="1" applyFont="1" applyFill="1" applyAlignment="1">
      <alignment horizontal="center" vertical="center"/>
    </xf>
    <xf numFmtId="3" fontId="4" fillId="0" borderId="270" xfId="143" applyNumberFormat="1" applyFont="1" applyFill="1" applyBorder="1" applyAlignment="1">
      <alignment horizontal="center" vertical="center" wrapText="1"/>
    </xf>
    <xf numFmtId="3" fontId="5" fillId="0" borderId="270" xfId="0" applyNumberFormat="1" applyFont="1" applyFill="1" applyBorder="1" applyAlignment="1">
      <alignment horizontal="center" vertical="center"/>
    </xf>
    <xf numFmtId="1" fontId="5" fillId="0" borderId="272" xfId="0" applyNumberFormat="1" applyFont="1" applyFill="1" applyBorder="1" applyAlignment="1">
      <alignment horizontal="center" vertical="center"/>
    </xf>
    <xf numFmtId="3" fontId="8" fillId="0" borderId="270" xfId="0" applyNumberFormat="1" applyFont="1" applyFill="1" applyBorder="1" applyAlignment="1">
      <alignment horizontal="center" vertical="center" wrapText="1"/>
    </xf>
    <xf numFmtId="3" fontId="6" fillId="0" borderId="270" xfId="0" applyNumberFormat="1" applyFont="1" applyFill="1" applyBorder="1" applyAlignment="1">
      <alignment horizontal="center" vertical="center"/>
    </xf>
    <xf numFmtId="0" fontId="0" fillId="0" borderId="270" xfId="0" applyFill="1" applyBorder="1" applyAlignment="1">
      <alignment horizontal="center" wrapText="1"/>
    </xf>
    <xf numFmtId="0" fontId="10" fillId="0" borderId="270" xfId="0" applyFont="1" applyFill="1" applyBorder="1" applyAlignment="1">
      <alignment horizontal="center" vertical="center" wrapText="1"/>
    </xf>
    <xf numFmtId="0" fontId="10" fillId="0" borderId="272" xfId="0" applyFont="1" applyFill="1" applyBorder="1" applyAlignment="1">
      <alignment horizontal="center" vertical="center" wrapText="1"/>
    </xf>
    <xf numFmtId="3" fontId="4" fillId="0" borderId="270" xfId="0" applyNumberFormat="1" applyFont="1" applyFill="1" applyBorder="1" applyAlignment="1">
      <alignment horizontal="center" vertical="center"/>
    </xf>
    <xf numFmtId="3" fontId="8" fillId="0" borderId="270" xfId="0" applyNumberFormat="1" applyFont="1" applyFill="1" applyBorder="1" applyAlignment="1">
      <alignment vertical="center"/>
    </xf>
    <xf numFmtId="3" fontId="8" fillId="0" borderId="270" xfId="3" applyNumberFormat="1" applyFont="1" applyFill="1" applyBorder="1" applyAlignment="1">
      <alignment horizontal="center" vertical="center"/>
    </xf>
    <xf numFmtId="3" fontId="6" fillId="0" borderId="270" xfId="0" applyNumberFormat="1" applyFont="1" applyFill="1" applyBorder="1" applyAlignment="1">
      <alignment vertical="center"/>
    </xf>
    <xf numFmtId="3" fontId="4" fillId="0" borderId="280" xfId="143" applyNumberFormat="1" applyFont="1" applyFill="1" applyBorder="1" applyAlignment="1">
      <alignment horizontal="center" vertical="center" wrapText="1"/>
    </xf>
    <xf numFmtId="3" fontId="8" fillId="0" borderId="280" xfId="0" applyNumberFormat="1" applyFont="1" applyFill="1" applyBorder="1" applyAlignment="1">
      <alignment horizontal="center" vertical="center" wrapText="1"/>
    </xf>
    <xf numFmtId="3" fontId="6" fillId="0" borderId="280" xfId="0" applyNumberFormat="1" applyFont="1" applyFill="1" applyBorder="1" applyAlignment="1">
      <alignment horizontal="center" vertical="center"/>
    </xf>
    <xf numFmtId="0" fontId="0" fillId="0" borderId="280" xfId="0" applyFill="1" applyBorder="1" applyAlignment="1">
      <alignment horizontal="center" wrapText="1"/>
    </xf>
    <xf numFmtId="0" fontId="10" fillId="0" borderId="280" xfId="0" applyFont="1" applyFill="1" applyBorder="1" applyAlignment="1">
      <alignment horizontal="center" vertical="center" wrapText="1"/>
    </xf>
    <xf numFmtId="3" fontId="10" fillId="0" borderId="280" xfId="0" applyNumberFormat="1" applyFont="1" applyFill="1" applyBorder="1" applyAlignment="1">
      <alignment horizontal="center" vertical="center" wrapText="1"/>
    </xf>
    <xf numFmtId="0" fontId="10" fillId="0" borderId="278" xfId="0" applyFont="1" applyFill="1" applyBorder="1" applyAlignment="1">
      <alignment horizontal="center" vertical="center" wrapText="1"/>
    </xf>
    <xf numFmtId="3" fontId="4" fillId="0" borderId="280" xfId="0" applyNumberFormat="1" applyFont="1" applyFill="1" applyBorder="1" applyAlignment="1">
      <alignment horizontal="center" vertical="center"/>
    </xf>
    <xf numFmtId="0" fontId="2" fillId="0" borderId="280" xfId="0" applyFont="1" applyFill="1" applyBorder="1" applyAlignment="1">
      <alignment horizontal="center" wrapText="1"/>
    </xf>
    <xf numFmtId="3" fontId="8" fillId="0" borderId="280" xfId="3" applyNumberFormat="1" applyFont="1" applyFill="1" applyBorder="1" applyAlignment="1">
      <alignment horizontal="center" vertical="center"/>
    </xf>
    <xf numFmtId="3" fontId="6" fillId="0" borderId="280" xfId="0" applyNumberFormat="1" applyFont="1" applyFill="1" applyBorder="1" applyAlignment="1">
      <alignment vertical="center"/>
    </xf>
    <xf numFmtId="3" fontId="4" fillId="0" borderId="267" xfId="143" applyNumberFormat="1" applyFont="1" applyFill="1" applyBorder="1" applyAlignment="1">
      <alignment horizontal="center" vertical="center" wrapText="1"/>
    </xf>
    <xf numFmtId="3" fontId="5" fillId="0" borderId="272" xfId="0" applyNumberFormat="1" applyFont="1" applyFill="1" applyBorder="1" applyAlignment="1">
      <alignment horizontal="center" vertical="center"/>
    </xf>
    <xf numFmtId="3" fontId="5" fillId="0" borderId="278" xfId="0" applyNumberFormat="1" applyFont="1" applyFill="1" applyBorder="1" applyAlignment="1">
      <alignment horizontal="center" vertical="center"/>
    </xf>
    <xf numFmtId="0" fontId="1" fillId="0" borderId="280" xfId="0" applyFont="1" applyFill="1" applyBorder="1" applyAlignment="1">
      <alignment horizontal="center" vertical="center" wrapText="1"/>
    </xf>
    <xf numFmtId="3" fontId="5" fillId="0" borderId="280" xfId="0" applyNumberFormat="1" applyFont="1" applyFill="1" applyBorder="1" applyAlignment="1">
      <alignment horizontal="center"/>
    </xf>
    <xf numFmtId="3" fontId="4" fillId="0" borderId="280" xfId="0" applyNumberFormat="1" applyFont="1" applyFill="1" applyBorder="1" applyAlignment="1">
      <alignment horizontal="center" vertical="center" wrapText="1"/>
    </xf>
    <xf numFmtId="0" fontId="2" fillId="0" borderId="278" xfId="0" applyFont="1" applyFill="1" applyBorder="1" applyAlignment="1">
      <alignment horizontal="center" wrapText="1"/>
    </xf>
    <xf numFmtId="0" fontId="6" fillId="0" borderId="280" xfId="0" applyFont="1" applyFill="1" applyBorder="1" applyAlignment="1">
      <alignment horizontal="center" wrapText="1"/>
    </xf>
    <xf numFmtId="0" fontId="1" fillId="0" borderId="264" xfId="0" applyFont="1" applyFill="1" applyBorder="1" applyAlignment="1">
      <alignment horizontal="center" vertical="center" wrapText="1"/>
    </xf>
    <xf numFmtId="3" fontId="5" fillId="0" borderId="264" xfId="0" applyNumberFormat="1" applyFont="1" applyFill="1" applyBorder="1" applyAlignment="1">
      <alignment horizontal="center"/>
    </xf>
    <xf numFmtId="0" fontId="2" fillId="0" borderId="131" xfId="0" applyFont="1" applyFill="1" applyBorder="1" applyAlignment="1">
      <alignment horizontal="center" wrapText="1"/>
    </xf>
    <xf numFmtId="0" fontId="6" fillId="0" borderId="280" xfId="0" applyFont="1" applyFill="1" applyBorder="1"/>
    <xf numFmtId="1" fontId="4" fillId="0" borderId="270" xfId="162" applyNumberFormat="1" applyFont="1" applyFill="1" applyBorder="1" applyAlignment="1">
      <alignment horizontal="center" vertical="center"/>
    </xf>
    <xf numFmtId="1" fontId="4" fillId="0" borderId="272" xfId="143" applyNumberFormat="1" applyFont="1" applyFill="1" applyBorder="1" applyAlignment="1">
      <alignment horizontal="center" vertical="center"/>
    </xf>
    <xf numFmtId="0" fontId="4" fillId="0" borderId="270" xfId="143" applyFont="1" applyFill="1" applyBorder="1" applyAlignment="1">
      <alignment horizontal="center" vertical="center" wrapText="1"/>
    </xf>
    <xf numFmtId="0" fontId="8" fillId="0" borderId="270" xfId="143" applyFont="1" applyFill="1" applyBorder="1" applyAlignment="1">
      <alignment horizontal="center" vertical="center" wrapText="1"/>
    </xf>
    <xf numFmtId="0" fontId="6" fillId="0" borderId="282" xfId="0" applyFont="1" applyFill="1" applyBorder="1" applyAlignment="1">
      <alignment horizontal="center" wrapText="1"/>
    </xf>
    <xf numFmtId="0" fontId="8" fillId="0" borderId="272" xfId="143" applyFont="1" applyFill="1" applyBorder="1" applyAlignment="1">
      <alignment horizontal="center" vertical="center" wrapText="1"/>
    </xf>
    <xf numFmtId="0" fontId="10" fillId="0" borderId="270" xfId="143" applyFont="1" applyFill="1" applyBorder="1" applyAlignment="1">
      <alignment vertical="center"/>
    </xf>
    <xf numFmtId="1" fontId="4" fillId="0" borderId="280" xfId="162" applyNumberFormat="1" applyFont="1" applyFill="1" applyBorder="1" applyAlignment="1">
      <alignment horizontal="center" vertical="center"/>
    </xf>
    <xf numFmtId="1" fontId="4" fillId="0" borderId="278" xfId="143" applyNumberFormat="1" applyFont="1" applyFill="1" applyBorder="1" applyAlignment="1">
      <alignment horizontal="center" vertical="center"/>
    </xf>
    <xf numFmtId="0" fontId="4" fillId="0" borderId="280" xfId="143" applyFont="1" applyFill="1" applyBorder="1" applyAlignment="1">
      <alignment horizontal="center" vertical="center" wrapText="1"/>
    </xf>
    <xf numFmtId="0" fontId="8" fillId="0" borderId="280" xfId="143" applyFont="1" applyFill="1" applyBorder="1" applyAlignment="1">
      <alignment horizontal="center" vertical="center" wrapText="1"/>
    </xf>
    <xf numFmtId="0" fontId="8" fillId="0" borderId="278" xfId="143" applyFont="1" applyFill="1" applyBorder="1" applyAlignment="1">
      <alignment horizontal="center" vertical="center" wrapText="1"/>
    </xf>
    <xf numFmtId="0" fontId="10" fillId="0" borderId="280" xfId="143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wrapText="1"/>
    </xf>
    <xf numFmtId="0" fontId="8" fillId="0" borderId="270" xfId="143" applyFont="1" applyFill="1" applyBorder="1" applyAlignment="1">
      <alignment vertical="center"/>
    </xf>
    <xf numFmtId="0" fontId="8" fillId="0" borderId="280" xfId="143" applyFont="1" applyFill="1" applyBorder="1" applyAlignment="1">
      <alignment vertical="center"/>
    </xf>
    <xf numFmtId="0" fontId="0" fillId="26" borderId="0" xfId="0" applyFill="1"/>
    <xf numFmtId="3" fontId="4" fillId="0" borderId="0" xfId="0" applyNumberFormat="1" applyFont="1" applyFill="1" applyBorder="1" applyAlignment="1">
      <alignment horizontal="center" vertical="center"/>
    </xf>
    <xf numFmtId="3" fontId="5" fillId="0" borderId="54" xfId="0" applyNumberFormat="1" applyFont="1" applyFill="1" applyBorder="1" applyAlignment="1">
      <alignment horizontal="center" vertical="center"/>
    </xf>
    <xf numFmtId="0" fontId="4" fillId="0" borderId="0" xfId="143" applyFont="1" applyFill="1" applyAlignment="1">
      <alignment horizontal="center" vertical="center"/>
    </xf>
    <xf numFmtId="3" fontId="5" fillId="0" borderId="280" xfId="0" applyNumberFormat="1" applyFont="1" applyFill="1" applyBorder="1" applyAlignment="1">
      <alignment horizontal="center" vertical="center"/>
    </xf>
    <xf numFmtId="3" fontId="8" fillId="0" borderId="280" xfId="0" applyNumberFormat="1" applyFont="1" applyFill="1" applyBorder="1" applyAlignment="1">
      <alignment horizontal="center" vertical="center"/>
    </xf>
    <xf numFmtId="0" fontId="14" fillId="0" borderId="280" xfId="0" applyFont="1" applyFill="1" applyBorder="1" applyAlignment="1">
      <alignment horizontal="center" vertical="center" wrapText="1"/>
    </xf>
    <xf numFmtId="3" fontId="4" fillId="0" borderId="266" xfId="0" applyNumberFormat="1" applyFont="1" applyFill="1" applyBorder="1" applyAlignment="1">
      <alignment horizontal="center" vertical="center"/>
    </xf>
    <xf numFmtId="3" fontId="4" fillId="0" borderId="169" xfId="0" applyNumberFormat="1" applyFont="1" applyFill="1" applyBorder="1" applyAlignment="1">
      <alignment horizontal="center" vertical="center"/>
    </xf>
    <xf numFmtId="0" fontId="10" fillId="0" borderId="280" xfId="0" applyFont="1" applyFill="1" applyBorder="1" applyAlignment="1">
      <alignment vertical="center"/>
    </xf>
    <xf numFmtId="3" fontId="8" fillId="0" borderId="169" xfId="3" applyNumberFormat="1" applyFont="1" applyFill="1" applyBorder="1" applyAlignment="1">
      <alignment horizontal="center" vertical="center"/>
    </xf>
    <xf numFmtId="3" fontId="8" fillId="0" borderId="169" xfId="0" applyNumberFormat="1" applyFont="1" applyFill="1" applyBorder="1" applyAlignment="1">
      <alignment horizontal="center" vertical="center"/>
    </xf>
    <xf numFmtId="3" fontId="8" fillId="0" borderId="278" xfId="3" applyNumberFormat="1" applyFont="1" applyFill="1" applyBorder="1" applyAlignment="1">
      <alignment horizontal="center" vertical="center"/>
    </xf>
    <xf numFmtId="0" fontId="8" fillId="0" borderId="270" xfId="143" applyFont="1" applyFill="1" applyBorder="1" applyAlignment="1">
      <alignment horizontal="center" vertical="center"/>
    </xf>
    <xf numFmtId="0" fontId="4" fillId="0" borderId="0" xfId="143" applyFont="1" applyFill="1" applyBorder="1" applyAlignment="1">
      <alignment horizontal="center" vertical="center" wrapText="1"/>
    </xf>
    <xf numFmtId="1" fontId="8" fillId="0" borderId="0" xfId="143" applyNumberFormat="1" applyFont="1" applyFill="1" applyBorder="1" applyAlignment="1">
      <alignment horizontal="center" vertical="center" wrapText="1"/>
    </xf>
    <xf numFmtId="0" fontId="8" fillId="0" borderId="272" xfId="143" applyFont="1" applyFill="1" applyBorder="1" applyAlignment="1">
      <alignment horizontal="center" vertical="center"/>
    </xf>
    <xf numFmtId="0" fontId="10" fillId="0" borderId="77" xfId="143" applyFont="1" applyFill="1" applyBorder="1" applyAlignment="1">
      <alignment vertical="center"/>
    </xf>
    <xf numFmtId="0" fontId="8" fillId="0" borderId="283" xfId="143" applyFont="1" applyFill="1" applyBorder="1" applyAlignment="1">
      <alignment horizontal="center" vertical="center" wrapText="1"/>
    </xf>
    <xf numFmtId="0" fontId="8" fillId="0" borderId="284" xfId="143" applyFont="1" applyFill="1" applyBorder="1" applyAlignment="1">
      <alignment horizontal="center" vertical="center" wrapText="1"/>
    </xf>
    <xf numFmtId="0" fontId="8" fillId="0" borderId="285" xfId="143" applyFont="1" applyFill="1" applyBorder="1" applyAlignment="1">
      <alignment horizontal="center" vertical="center" wrapText="1"/>
    </xf>
    <xf numFmtId="3" fontId="46" fillId="0" borderId="280" xfId="0" applyNumberFormat="1" applyFont="1" applyFill="1" applyBorder="1" applyAlignment="1">
      <alignment horizontal="center" vertical="center" wrapText="1"/>
    </xf>
    <xf numFmtId="1" fontId="5" fillId="0" borderId="280" xfId="0" applyNumberFormat="1" applyFont="1" applyBorder="1" applyAlignment="1">
      <alignment horizontal="center"/>
    </xf>
    <xf numFmtId="0" fontId="13" fillId="0" borderId="280" xfId="0" applyFont="1" applyBorder="1" applyAlignment="1">
      <alignment horizontal="center" vertical="center" wrapText="1"/>
    </xf>
    <xf numFmtId="0" fontId="14" fillId="0" borderId="280" xfId="0" applyFont="1" applyBorder="1" applyAlignment="1">
      <alignment horizontal="center" wrapText="1"/>
    </xf>
    <xf numFmtId="0" fontId="14" fillId="0" borderId="278" xfId="0" applyFont="1" applyBorder="1" applyAlignment="1">
      <alignment horizontal="center" wrapText="1"/>
    </xf>
    <xf numFmtId="0" fontId="14" fillId="0" borderId="280" xfId="0" applyFont="1" applyBorder="1"/>
    <xf numFmtId="0" fontId="14" fillId="0" borderId="280" xfId="0" applyFont="1" applyFill="1" applyBorder="1" applyAlignment="1">
      <alignment horizontal="center" wrapText="1"/>
    </xf>
    <xf numFmtId="3" fontId="5" fillId="0" borderId="280" xfId="0" applyNumberFormat="1" applyFont="1" applyBorder="1" applyAlignment="1">
      <alignment horizontal="center"/>
    </xf>
    <xf numFmtId="0" fontId="13" fillId="0" borderId="284" xfId="0" applyFont="1" applyBorder="1" applyAlignment="1">
      <alignment horizontal="center" vertical="center" wrapText="1"/>
    </xf>
    <xf numFmtId="0" fontId="14" fillId="0" borderId="284" xfId="0" applyFont="1" applyBorder="1" applyAlignment="1">
      <alignment horizontal="center" wrapText="1"/>
    </xf>
    <xf numFmtId="0" fontId="14" fillId="0" borderId="285" xfId="0" applyFont="1" applyBorder="1" applyAlignment="1">
      <alignment horizontal="center" wrapText="1"/>
    </xf>
    <xf numFmtId="0" fontId="14" fillId="0" borderId="287" xfId="0" applyFont="1" applyBorder="1" applyAlignment="1">
      <alignment horizontal="center" wrapText="1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38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0" fontId="4" fillId="0" borderId="269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4" fillId="0" borderId="241" xfId="0" applyFont="1" applyBorder="1" applyAlignment="1">
      <alignment horizontal="center" vertical="center"/>
    </xf>
    <xf numFmtId="0" fontId="4" fillId="0" borderId="276" xfId="0" applyFont="1" applyBorder="1" applyAlignment="1">
      <alignment horizontal="center" vertical="distributed"/>
    </xf>
    <xf numFmtId="0" fontId="4" fillId="0" borderId="149" xfId="0" applyFont="1" applyBorder="1" applyAlignment="1">
      <alignment horizontal="center" vertical="distributed"/>
    </xf>
    <xf numFmtId="0" fontId="4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77" xfId="0" applyFont="1" applyBorder="1" applyAlignment="1">
      <alignment horizontal="center" vertical="center"/>
    </xf>
    <xf numFmtId="0" fontId="4" fillId="0" borderId="27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0" fontId="4" fillId="0" borderId="24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92" xfId="0" applyFont="1" applyBorder="1" applyAlignment="1">
      <alignment horizontal="center" vertical="center"/>
    </xf>
    <xf numFmtId="0" fontId="4" fillId="0" borderId="196" xfId="0" applyFont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5" xfId="0" applyFont="1" applyBorder="1" applyAlignment="1">
      <alignment horizontal="center" vertical="distributed"/>
    </xf>
    <xf numFmtId="0" fontId="4" fillId="0" borderId="46" xfId="0" applyFont="1" applyBorder="1" applyAlignment="1">
      <alignment horizontal="center" vertical="distributed"/>
    </xf>
    <xf numFmtId="0" fontId="4" fillId="0" borderId="56" xfId="0" applyFont="1" applyBorder="1" applyAlignment="1">
      <alignment horizontal="center" vertical="distributed"/>
    </xf>
    <xf numFmtId="0" fontId="6" fillId="0" borderId="6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4" fillId="0" borderId="146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38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2" fillId="0" borderId="0" xfId="1" applyFont="1" applyFill="1" applyAlignment="1" applyProtection="1">
      <alignment horizontal="center" vertical="center" wrapText="1"/>
    </xf>
    <xf numFmtId="0" fontId="5" fillId="0" borderId="276" xfId="0" applyFont="1" applyFill="1" applyBorder="1" applyAlignment="1">
      <alignment horizontal="center" vertical="center" wrapText="1"/>
    </xf>
    <xf numFmtId="0" fontId="5" fillId="0" borderId="258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/>
    </xf>
    <xf numFmtId="0" fontId="16" fillId="0" borderId="28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 wrapText="1"/>
    </xf>
    <xf numFmtId="0" fontId="16" fillId="0" borderId="280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45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/>
    </xf>
    <xf numFmtId="0" fontId="16" fillId="0" borderId="241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241" xfId="0" applyFont="1" applyFill="1" applyBorder="1" applyAlignment="1">
      <alignment horizontal="center" vertical="center" wrapText="1"/>
    </xf>
    <xf numFmtId="0" fontId="16" fillId="0" borderId="220" xfId="0" applyFont="1" applyFill="1" applyBorder="1" applyAlignment="1">
      <alignment horizontal="center" vertical="center"/>
    </xf>
    <xf numFmtId="0" fontId="16" fillId="0" borderId="237" xfId="0" applyFont="1" applyFill="1" applyBorder="1" applyAlignment="1">
      <alignment horizontal="center" vertical="center"/>
    </xf>
    <xf numFmtId="0" fontId="16" fillId="0" borderId="232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280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6" fillId="0" borderId="45" xfId="0" applyFont="1" applyFill="1" applyBorder="1" applyAlignment="1">
      <alignment horizontal="center" vertical="center" wrapText="1"/>
    </xf>
    <xf numFmtId="0" fontId="16" fillId="0" borderId="245" xfId="0" applyFont="1" applyFill="1" applyBorder="1" applyAlignment="1">
      <alignment horizontal="center" vertical="center" wrapText="1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39" xfId="0" applyNumberFormat="1" applyFont="1" applyFill="1" applyBorder="1" applyAlignment="1">
      <alignment horizontal="center" vertical="center"/>
    </xf>
    <xf numFmtId="3" fontId="4" fillId="0" borderId="220" xfId="0" applyNumberFormat="1" applyFont="1" applyFill="1" applyBorder="1" applyAlignment="1">
      <alignment horizontal="center" vertical="center"/>
    </xf>
    <xf numFmtId="3" fontId="4" fillId="0" borderId="231" xfId="0" applyNumberFormat="1" applyFont="1" applyFill="1" applyBorder="1" applyAlignment="1">
      <alignment horizontal="center" vertical="center"/>
    </xf>
    <xf numFmtId="3" fontId="4" fillId="0" borderId="237" xfId="0" applyNumberFormat="1" applyFont="1" applyFill="1" applyBorder="1" applyAlignment="1">
      <alignment horizontal="center" vertical="center"/>
    </xf>
    <xf numFmtId="3" fontId="4" fillId="0" borderId="220" xfId="143" applyNumberFormat="1" applyFont="1" applyFill="1" applyBorder="1" applyAlignment="1">
      <alignment horizontal="center" vertical="center" wrapText="1"/>
    </xf>
    <xf numFmtId="3" fontId="4" fillId="0" borderId="231" xfId="143" applyNumberFormat="1" applyFont="1" applyFill="1" applyBorder="1" applyAlignment="1">
      <alignment horizontal="center" vertical="center" wrapText="1"/>
    </xf>
    <xf numFmtId="3" fontId="4" fillId="0" borderId="191" xfId="143" applyNumberFormat="1" applyFont="1" applyFill="1" applyBorder="1" applyAlignment="1">
      <alignment horizontal="center" vertical="center" wrapText="1"/>
    </xf>
    <xf numFmtId="3" fontId="4" fillId="0" borderId="237" xfId="143" applyNumberFormat="1" applyFont="1" applyFill="1" applyBorder="1" applyAlignment="1">
      <alignment horizontal="center" vertical="center" wrapText="1"/>
    </xf>
    <xf numFmtId="3" fontId="4" fillId="0" borderId="232" xfId="143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91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64" xfId="0" applyNumberFormat="1" applyFont="1" applyFill="1" applyBorder="1" applyAlignment="1">
      <alignment horizontal="center" vertical="center" wrapText="1"/>
    </xf>
    <xf numFmtId="3" fontId="4" fillId="0" borderId="238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47" xfId="143" applyNumberFormat="1" applyFont="1" applyFill="1" applyBorder="1" applyAlignment="1">
      <alignment horizontal="center" vertical="center" wrapText="1"/>
    </xf>
    <xf numFmtId="3" fontId="4" fillId="0" borderId="39" xfId="143" applyNumberFormat="1" applyFont="1" applyFill="1" applyBorder="1" applyAlignment="1">
      <alignment horizontal="center" vertical="center" wrapText="1"/>
    </xf>
    <xf numFmtId="3" fontId="4" fillId="0" borderId="40" xfId="143" applyNumberFormat="1" applyFont="1" applyFill="1" applyBorder="1" applyAlignment="1">
      <alignment horizontal="center" vertical="center" wrapText="1"/>
    </xf>
    <xf numFmtId="3" fontId="4" fillId="0" borderId="67" xfId="0" applyNumberFormat="1" applyFont="1" applyFill="1" applyBorder="1" applyAlignment="1">
      <alignment horizontal="center" vertical="center" wrapText="1"/>
    </xf>
    <xf numFmtId="3" fontId="4" fillId="0" borderId="149" xfId="0" applyNumberFormat="1" applyFont="1" applyFill="1" applyBorder="1" applyAlignment="1">
      <alignment horizontal="center" vertical="center" wrapText="1"/>
    </xf>
    <xf numFmtId="3" fontId="4" fillId="0" borderId="54" xfId="0" applyNumberFormat="1" applyFont="1" applyFill="1" applyBorder="1" applyAlignment="1">
      <alignment horizontal="center" vertical="center"/>
    </xf>
    <xf numFmtId="3" fontId="4" fillId="0" borderId="124" xfId="0" applyNumberFormat="1" applyFont="1" applyFill="1" applyBorder="1" applyAlignment="1">
      <alignment horizontal="center" vertical="center" wrapText="1"/>
    </xf>
    <xf numFmtId="3" fontId="4" fillId="0" borderId="128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5" fillId="0" borderId="104" xfId="0" applyNumberFormat="1" applyFont="1" applyFill="1" applyBorder="1" applyAlignment="1">
      <alignment horizontal="center" vertical="center" wrapText="1"/>
    </xf>
    <xf numFmtId="3" fontId="5" fillId="0" borderId="240" xfId="0" applyNumberFormat="1" applyFont="1" applyFill="1" applyBorder="1" applyAlignment="1">
      <alignment horizontal="center" vertical="center" wrapText="1"/>
    </xf>
    <xf numFmtId="3" fontId="4" fillId="0" borderId="258" xfId="0" applyNumberFormat="1" applyFont="1" applyFill="1" applyBorder="1" applyAlignment="1">
      <alignment horizontal="center" vertical="center" wrapText="1"/>
    </xf>
    <xf numFmtId="3" fontId="46" fillId="0" borderId="47" xfId="143" applyNumberFormat="1" applyFont="1" applyFill="1" applyBorder="1" applyAlignment="1">
      <alignment horizontal="center" vertical="center" wrapText="1"/>
    </xf>
    <xf numFmtId="3" fontId="46" fillId="0" borderId="237" xfId="143" applyNumberFormat="1" applyFont="1" applyFill="1" applyBorder="1" applyAlignment="1">
      <alignment horizontal="center" vertical="center" wrapText="1"/>
    </xf>
    <xf numFmtId="3" fontId="46" fillId="0" borderId="39" xfId="143" applyNumberFormat="1" applyFont="1" applyFill="1" applyBorder="1" applyAlignment="1">
      <alignment horizontal="center" vertical="center" wrapText="1"/>
    </xf>
    <xf numFmtId="3" fontId="46" fillId="0" borderId="40" xfId="143" applyNumberFormat="1" applyFont="1" applyFill="1" applyBorder="1" applyAlignment="1">
      <alignment horizontal="center" vertical="center" wrapText="1"/>
    </xf>
    <xf numFmtId="3" fontId="5" fillId="0" borderId="54" xfId="0" applyNumberFormat="1" applyFont="1" applyFill="1" applyBorder="1" applyAlignment="1">
      <alignment horizontal="center" vertical="center"/>
    </xf>
    <xf numFmtId="3" fontId="5" fillId="0" borderId="54" xfId="0" applyNumberFormat="1" applyFont="1" applyFill="1" applyBorder="1" applyAlignment="1">
      <alignment horizontal="center" vertical="center" wrapText="1"/>
    </xf>
    <xf numFmtId="3" fontId="5" fillId="0" borderId="277" xfId="0" applyNumberFormat="1" applyFont="1" applyFill="1" applyBorder="1" applyAlignment="1">
      <alignment horizontal="center" vertical="center" wrapText="1"/>
    </xf>
    <xf numFmtId="3" fontId="4" fillId="0" borderId="276" xfId="0" applyNumberFormat="1" applyFont="1" applyFill="1" applyBorder="1" applyAlignment="1">
      <alignment horizontal="center" vertical="center" wrapText="1"/>
    </xf>
    <xf numFmtId="3" fontId="5" fillId="0" borderId="55" xfId="0" applyNumberFormat="1" applyFont="1" applyFill="1" applyBorder="1" applyAlignment="1">
      <alignment horizontal="center" vertical="center"/>
    </xf>
    <xf numFmtId="3" fontId="4" fillId="0" borderId="221" xfId="0" applyNumberFormat="1" applyFont="1" applyFill="1" applyBorder="1" applyAlignment="1">
      <alignment horizontal="center" vertical="center" wrapText="1"/>
    </xf>
    <xf numFmtId="3" fontId="5" fillId="0" borderId="192" xfId="0" applyNumberFormat="1" applyFont="1" applyFill="1" applyBorder="1" applyAlignment="1">
      <alignment horizontal="center" vertical="center"/>
    </xf>
    <xf numFmtId="3" fontId="5" fillId="0" borderId="196" xfId="0" applyNumberFormat="1" applyFont="1" applyFill="1" applyBorder="1" applyAlignment="1">
      <alignment horizontal="center" vertical="center"/>
    </xf>
    <xf numFmtId="3" fontId="5" fillId="0" borderId="48" xfId="0" applyNumberFormat="1" applyFont="1" applyFill="1" applyBorder="1" applyAlignment="1">
      <alignment horizontal="center" vertical="center" wrapText="1"/>
    </xf>
    <xf numFmtId="3" fontId="5" fillId="0" borderId="241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Alignment="1">
      <alignment horizontal="center" vertical="center"/>
    </xf>
    <xf numFmtId="3" fontId="4" fillId="0" borderId="233" xfId="0" applyNumberFormat="1" applyFont="1" applyFill="1" applyBorder="1" applyAlignment="1">
      <alignment horizontal="center" vertical="center" wrapText="1"/>
    </xf>
    <xf numFmtId="3" fontId="4" fillId="0" borderId="192" xfId="0" applyNumberFormat="1" applyFont="1" applyFill="1" applyBorder="1" applyAlignment="1">
      <alignment horizontal="center" vertical="center"/>
    </xf>
    <xf numFmtId="3" fontId="5" fillId="0" borderId="196" xfId="0" applyNumberFormat="1" applyFont="1" applyFill="1" applyBorder="1" applyAlignment="1">
      <alignment horizontal="center" vertical="center" wrapText="1"/>
    </xf>
    <xf numFmtId="3" fontId="5" fillId="0" borderId="148" xfId="0" applyNumberFormat="1" applyFont="1" applyFill="1" applyBorder="1" applyAlignment="1">
      <alignment horizontal="center" vertical="center" wrapText="1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23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4" fillId="0" borderId="0" xfId="1" applyFont="1" applyFill="1" applyBorder="1" applyAlignment="1" applyProtection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192" xfId="0" applyFont="1" applyFill="1" applyBorder="1" applyAlignment="1">
      <alignment horizontal="center" vertical="center" wrapText="1"/>
    </xf>
    <xf numFmtId="0" fontId="4" fillId="0" borderId="196" xfId="0" applyFont="1" applyFill="1" applyBorder="1" applyAlignment="1">
      <alignment horizontal="center" vertical="center" wrapText="1"/>
    </xf>
    <xf numFmtId="0" fontId="5" fillId="0" borderId="220" xfId="0" applyFont="1" applyFill="1" applyBorder="1" applyAlignment="1">
      <alignment horizontal="center"/>
    </xf>
    <xf numFmtId="0" fontId="5" fillId="0" borderId="237" xfId="0" applyFont="1" applyFill="1" applyBorder="1" applyAlignment="1">
      <alignment horizontal="center"/>
    </xf>
    <xf numFmtId="0" fontId="5" fillId="0" borderId="231" xfId="0" applyFont="1" applyFill="1" applyBorder="1" applyAlignment="1">
      <alignment horizontal="center"/>
    </xf>
    <xf numFmtId="3" fontId="17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4" fillId="0" borderId="64" xfId="0" applyFont="1" applyFill="1" applyBorder="1" applyAlignment="1">
      <alignment horizontal="center" vertical="center" wrapText="1"/>
    </xf>
    <xf numFmtId="0" fontId="4" fillId="0" borderId="2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149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/>
    </xf>
    <xf numFmtId="0" fontId="5" fillId="0" borderId="128" xfId="0" applyFont="1" applyFill="1" applyBorder="1" applyAlignment="1">
      <alignment horizontal="center" vertical="center"/>
    </xf>
    <xf numFmtId="0" fontId="5" fillId="0" borderId="249" xfId="0" applyFont="1" applyFill="1" applyBorder="1" applyAlignment="1">
      <alignment horizontal="center" vertical="center"/>
    </xf>
    <xf numFmtId="0" fontId="5" fillId="0" borderId="192" xfId="0" applyFont="1" applyFill="1" applyBorder="1" applyAlignment="1">
      <alignment horizontal="center"/>
    </xf>
    <xf numFmtId="3" fontId="5" fillId="0" borderId="220" xfId="0" applyNumberFormat="1" applyFont="1" applyFill="1" applyBorder="1" applyAlignment="1">
      <alignment horizontal="center" vertical="center"/>
    </xf>
    <xf numFmtId="3" fontId="5" fillId="0" borderId="237" xfId="0" applyNumberFormat="1" applyFont="1" applyFill="1" applyBorder="1" applyAlignment="1">
      <alignment horizontal="center" vertical="center"/>
    </xf>
    <xf numFmtId="3" fontId="5" fillId="0" borderId="231" xfId="0" applyNumberFormat="1" applyFont="1" applyFill="1" applyBorder="1" applyAlignment="1">
      <alignment horizontal="center" vertical="center"/>
    </xf>
    <xf numFmtId="3" fontId="5" fillId="0" borderId="191" xfId="0" applyNumberFormat="1" applyFont="1" applyFill="1" applyBorder="1" applyAlignment="1">
      <alignment horizontal="center" vertical="center"/>
    </xf>
    <xf numFmtId="3" fontId="5" fillId="0" borderId="232" xfId="0" applyNumberFormat="1" applyFont="1" applyFill="1" applyBorder="1" applyAlignment="1">
      <alignment horizontal="center" vertical="center"/>
    </xf>
    <xf numFmtId="3" fontId="4" fillId="0" borderId="196" xfId="0" applyNumberFormat="1" applyFont="1" applyFill="1" applyBorder="1" applyAlignment="1">
      <alignment horizontal="center" vertical="center"/>
    </xf>
    <xf numFmtId="0" fontId="4" fillId="0" borderId="124" xfId="0" applyFont="1" applyFill="1" applyBorder="1" applyAlignment="1">
      <alignment horizontal="center" vertical="center" wrapText="1"/>
    </xf>
    <xf numFmtId="0" fontId="4" fillId="0" borderId="128" xfId="0" applyFont="1" applyFill="1" applyBorder="1" applyAlignment="1">
      <alignment horizontal="center" vertical="center" wrapText="1"/>
    </xf>
    <xf numFmtId="0" fontId="5" fillId="0" borderId="220" xfId="0" applyFont="1" applyFill="1" applyBorder="1" applyAlignment="1">
      <alignment horizontal="center" vertical="center"/>
    </xf>
    <xf numFmtId="0" fontId="5" fillId="0" borderId="237" xfId="0" applyFont="1" applyFill="1" applyBorder="1" applyAlignment="1">
      <alignment horizontal="center" vertical="center"/>
    </xf>
    <xf numFmtId="0" fontId="5" fillId="0" borderId="231" xfId="0" applyFont="1" applyFill="1" applyBorder="1" applyAlignment="1">
      <alignment horizontal="center" vertical="center"/>
    </xf>
    <xf numFmtId="0" fontId="1" fillId="0" borderId="124" xfId="0" applyFont="1" applyFill="1" applyBorder="1" applyAlignment="1">
      <alignment horizontal="center" vertical="center" wrapText="1"/>
    </xf>
    <xf numFmtId="0" fontId="1" fillId="0" borderId="12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3" fontId="5" fillId="0" borderId="221" xfId="0" applyNumberFormat="1" applyFont="1" applyFill="1" applyBorder="1" applyAlignment="1">
      <alignment horizontal="center" vertical="center"/>
    </xf>
    <xf numFmtId="3" fontId="5" fillId="0" borderId="128" xfId="0" applyNumberFormat="1" applyFont="1" applyFill="1" applyBorder="1" applyAlignment="1">
      <alignment horizontal="center" vertical="center"/>
    </xf>
    <xf numFmtId="3" fontId="5" fillId="0" borderId="151" xfId="0" applyNumberFormat="1" applyFont="1" applyFill="1" applyBorder="1" applyAlignment="1">
      <alignment horizontal="center" vertical="center"/>
    </xf>
    <xf numFmtId="3" fontId="11" fillId="0" borderId="191" xfId="0" applyNumberFormat="1" applyFont="1" applyFill="1" applyBorder="1" applyAlignment="1">
      <alignment horizontal="center" vertical="center" wrapText="1"/>
    </xf>
    <xf numFmtId="3" fontId="11" fillId="0" borderId="40" xfId="0" applyNumberFormat="1" applyFont="1" applyFill="1" applyBorder="1" applyAlignment="1">
      <alignment horizontal="center" vertical="center" wrapText="1"/>
    </xf>
    <xf numFmtId="0" fontId="13" fillId="0" borderId="124" xfId="0" applyFont="1" applyBorder="1" applyAlignment="1">
      <alignment horizontal="center" vertical="center" wrapText="1"/>
    </xf>
    <xf numFmtId="0" fontId="13" fillId="0" borderId="128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95" xfId="0" applyNumberFormat="1" applyFont="1" applyBorder="1" applyAlignment="1">
      <alignment horizontal="center" vertical="center" wrapText="1"/>
    </xf>
    <xf numFmtId="3" fontId="4" fillId="0" borderId="205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86" xfId="0" applyFont="1" applyBorder="1" applyAlignment="1">
      <alignment horizontal="center" vertical="center" wrapText="1"/>
    </xf>
    <xf numFmtId="0" fontId="13" fillId="0" borderId="187" xfId="0" applyFont="1" applyBorder="1" applyAlignment="1">
      <alignment horizontal="center" vertical="center" wrapText="1"/>
    </xf>
    <xf numFmtId="0" fontId="13" fillId="0" borderId="188" xfId="0" applyFont="1" applyBorder="1" applyAlignment="1">
      <alignment horizontal="center" vertical="center" wrapText="1"/>
    </xf>
    <xf numFmtId="0" fontId="13" fillId="0" borderId="18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92" xfId="0" applyFont="1" applyBorder="1" applyAlignment="1">
      <alignment horizontal="center" vertical="center" wrapText="1"/>
    </xf>
    <xf numFmtId="0" fontId="13" fillId="0" borderId="199" xfId="0" applyFont="1" applyBorder="1" applyAlignment="1">
      <alignment horizontal="center" vertical="center" wrapText="1"/>
    </xf>
    <xf numFmtId="0" fontId="13" fillId="0" borderId="200" xfId="0" applyFont="1" applyBorder="1" applyAlignment="1">
      <alignment horizontal="center" vertical="center" wrapText="1"/>
    </xf>
    <xf numFmtId="0" fontId="13" fillId="0" borderId="201" xfId="0" applyFont="1" applyBorder="1" applyAlignment="1">
      <alignment horizontal="center" vertical="center" wrapText="1"/>
    </xf>
    <xf numFmtId="0" fontId="13" fillId="0" borderId="202" xfId="0" applyFont="1" applyBorder="1" applyAlignment="1">
      <alignment horizontal="center" vertical="center" wrapText="1"/>
    </xf>
    <xf numFmtId="3" fontId="11" fillId="0" borderId="192" xfId="0" applyNumberFormat="1" applyFont="1" applyFill="1" applyBorder="1" applyAlignment="1">
      <alignment horizontal="center" vertical="center"/>
    </xf>
    <xf numFmtId="3" fontId="11" fillId="0" borderId="192" xfId="0" applyNumberFormat="1" applyFont="1" applyFill="1" applyBorder="1" applyAlignment="1">
      <alignment horizontal="center" vertical="center" wrapText="1"/>
    </xf>
    <xf numFmtId="3" fontId="11" fillId="0" borderId="196" xfId="0" applyNumberFormat="1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/>
    </xf>
    <xf numFmtId="0" fontId="11" fillId="0" borderId="149" xfId="0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175" xfId="0" applyFont="1" applyBorder="1" applyAlignment="1">
      <alignment horizontal="center" vertical="center" wrapText="1"/>
    </xf>
    <xf numFmtId="0" fontId="13" fillId="0" borderId="191" xfId="0" applyFont="1" applyBorder="1" applyAlignment="1">
      <alignment horizontal="center" vertical="center" wrapText="1"/>
    </xf>
    <xf numFmtId="0" fontId="13" fillId="0" borderId="205" xfId="0" applyFont="1" applyBorder="1" applyAlignment="1">
      <alignment horizontal="center" vertical="center" wrapText="1"/>
    </xf>
    <xf numFmtId="0" fontId="13" fillId="0" borderId="196" xfId="0" applyFont="1" applyBorder="1" applyAlignment="1">
      <alignment horizontal="center" vertical="center" wrapText="1"/>
    </xf>
    <xf numFmtId="3" fontId="5" fillId="0" borderId="196" xfId="0" applyNumberFormat="1" applyFont="1" applyBorder="1" applyAlignment="1">
      <alignment horizontal="center" vertical="center" wrapText="1"/>
    </xf>
    <xf numFmtId="3" fontId="5" fillId="0" borderId="235" xfId="0" applyNumberFormat="1" applyFont="1" applyBorder="1" applyAlignment="1">
      <alignment horizontal="center" vertical="center" wrapText="1"/>
    </xf>
    <xf numFmtId="0" fontId="13" fillId="0" borderId="233" xfId="0" applyFont="1" applyBorder="1" applyAlignment="1">
      <alignment horizontal="center" vertical="center" wrapText="1"/>
    </xf>
    <xf numFmtId="0" fontId="11" fillId="0" borderId="124" xfId="0" applyFont="1" applyFill="1" applyBorder="1" applyAlignment="1">
      <alignment horizontal="center" vertical="center"/>
    </xf>
    <xf numFmtId="0" fontId="11" fillId="0" borderId="128" xfId="0" applyFont="1" applyFill="1" applyBorder="1" applyAlignment="1">
      <alignment horizontal="center" vertical="center"/>
    </xf>
    <xf numFmtId="3" fontId="11" fillId="0" borderId="191" xfId="0" applyNumberFormat="1" applyFont="1" applyFill="1" applyBorder="1" applyAlignment="1">
      <alignment horizontal="center" vertical="center"/>
    </xf>
    <xf numFmtId="3" fontId="11" fillId="0" borderId="205" xfId="0" applyNumberFormat="1" applyFont="1" applyFill="1" applyBorder="1" applyAlignment="1">
      <alignment horizontal="center" vertical="center"/>
    </xf>
    <xf numFmtId="3" fontId="11" fillId="0" borderId="39" xfId="0" applyNumberFormat="1" applyFont="1" applyFill="1" applyBorder="1" applyAlignment="1">
      <alignment horizontal="center" vertical="center"/>
    </xf>
    <xf numFmtId="0" fontId="12" fillId="0" borderId="0" xfId="1" applyFont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4" fillId="0" borderId="8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3" fontId="4" fillId="0" borderId="48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18" fillId="0" borderId="0" xfId="143" applyNumberFormat="1" applyFont="1" applyFill="1" applyAlignment="1">
      <alignment horizontal="center" vertical="center"/>
    </xf>
    <xf numFmtId="3" fontId="4" fillId="0" borderId="0" xfId="143" applyNumberFormat="1" applyFont="1" applyFill="1" applyBorder="1" applyAlignment="1">
      <alignment horizontal="center" vertical="center"/>
    </xf>
    <xf numFmtId="0" fontId="4" fillId="0" borderId="0" xfId="143" applyFont="1" applyFill="1" applyAlignment="1">
      <alignment horizontal="center" vertical="center"/>
    </xf>
    <xf numFmtId="3" fontId="4" fillId="0" borderId="220" xfId="143" applyNumberFormat="1" applyFont="1" applyFill="1" applyBorder="1" applyAlignment="1">
      <alignment horizontal="center" vertical="center"/>
    </xf>
    <xf numFmtId="3" fontId="4" fillId="0" borderId="237" xfId="143" applyNumberFormat="1" applyFont="1" applyFill="1" applyBorder="1" applyAlignment="1">
      <alignment horizontal="center" vertical="center"/>
    </xf>
    <xf numFmtId="3" fontId="4" fillId="0" borderId="231" xfId="14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4" fillId="0" borderId="124" xfId="143" applyNumberFormat="1" applyFont="1" applyFill="1" applyBorder="1" applyAlignment="1">
      <alignment horizontal="center" vertical="center" wrapText="1"/>
    </xf>
    <xf numFmtId="3" fontId="4" fillId="0" borderId="128" xfId="143" applyNumberFormat="1" applyFont="1" applyFill="1" applyBorder="1" applyAlignment="1">
      <alignment horizontal="center" vertical="center" wrapText="1"/>
    </xf>
    <xf numFmtId="3" fontId="4" fillId="0" borderId="0" xfId="143" applyNumberFormat="1" applyFont="1" applyFill="1" applyAlignment="1">
      <alignment horizontal="center" vertical="center"/>
    </xf>
    <xf numFmtId="0" fontId="17" fillId="0" borderId="0" xfId="143" applyFont="1" applyFill="1" applyAlignment="1">
      <alignment horizontal="center" vertical="center"/>
    </xf>
    <xf numFmtId="3" fontId="4" fillId="0" borderId="67" xfId="143" applyNumberFormat="1" applyFont="1" applyFill="1" applyBorder="1" applyAlignment="1">
      <alignment horizontal="center" vertical="center" wrapText="1"/>
    </xf>
    <xf numFmtId="3" fontId="4" fillId="0" borderId="149" xfId="143" applyNumberFormat="1" applyFont="1" applyFill="1" applyBorder="1" applyAlignment="1">
      <alignment horizontal="center" vertical="center" wrapText="1"/>
    </xf>
    <xf numFmtId="3" fontId="4" fillId="0" borderId="55" xfId="143" applyNumberFormat="1" applyFont="1" applyFill="1" applyBorder="1" applyAlignment="1">
      <alignment horizontal="center" vertical="center" wrapText="1"/>
    </xf>
    <xf numFmtId="3" fontId="4" fillId="0" borderId="148" xfId="143" applyNumberFormat="1" applyFont="1" applyFill="1" applyBorder="1" applyAlignment="1">
      <alignment horizontal="center" vertical="center" wrapText="1"/>
    </xf>
    <xf numFmtId="3" fontId="4" fillId="0" borderId="47" xfId="143" applyNumberFormat="1" applyFont="1" applyFill="1" applyBorder="1" applyAlignment="1">
      <alignment horizontal="center" vertical="center"/>
    </xf>
    <xf numFmtId="3" fontId="4" fillId="0" borderId="40" xfId="143" applyNumberFormat="1" applyFont="1" applyFill="1" applyBorder="1" applyAlignment="1">
      <alignment horizontal="center" vertical="center"/>
    </xf>
    <xf numFmtId="3" fontId="4" fillId="0" borderId="38" xfId="143" applyNumberFormat="1" applyFont="1" applyFill="1" applyBorder="1" applyAlignment="1">
      <alignment horizontal="center" vertical="center"/>
    </xf>
    <xf numFmtId="3" fontId="4" fillId="0" borderId="39" xfId="143" applyNumberFormat="1" applyFont="1" applyFill="1" applyBorder="1" applyAlignment="1">
      <alignment horizontal="center" vertical="center"/>
    </xf>
    <xf numFmtId="3" fontId="4" fillId="0" borderId="104" xfId="143" applyNumberFormat="1" applyFont="1" applyFill="1" applyBorder="1" applyAlignment="1">
      <alignment horizontal="center" vertical="center" wrapText="1"/>
    </xf>
    <xf numFmtId="3" fontId="4" fillId="0" borderId="105" xfId="143" applyNumberFormat="1" applyFont="1" applyFill="1" applyBorder="1" applyAlignment="1">
      <alignment horizontal="center" vertical="center" wrapText="1"/>
    </xf>
    <xf numFmtId="3" fontId="4" fillId="0" borderId="38" xfId="143" applyNumberFormat="1" applyFont="1" applyFill="1" applyBorder="1" applyAlignment="1">
      <alignment horizontal="center" vertical="center" wrapText="1"/>
    </xf>
    <xf numFmtId="3" fontId="17" fillId="0" borderId="0" xfId="143" applyNumberFormat="1" applyFont="1" applyFill="1" applyAlignment="1">
      <alignment horizontal="center" vertical="center"/>
    </xf>
    <xf numFmtId="3" fontId="4" fillId="0" borderId="54" xfId="143" applyNumberFormat="1" applyFont="1" applyFill="1" applyBorder="1" applyAlignment="1">
      <alignment horizontal="center" vertical="center"/>
    </xf>
    <xf numFmtId="3" fontId="4" fillId="0" borderId="55" xfId="143" applyNumberFormat="1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 wrapText="1"/>
    </xf>
    <xf numFmtId="0" fontId="5" fillId="0" borderId="254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192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249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0" borderId="196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3" fontId="4" fillId="0" borderId="124" xfId="0" applyNumberFormat="1" applyFont="1" applyFill="1" applyBorder="1" applyAlignment="1">
      <alignment horizontal="center" vertical="center"/>
    </xf>
    <xf numFmtId="3" fontId="4" fillId="0" borderId="128" xfId="0" applyNumberFormat="1" applyFont="1" applyFill="1" applyBorder="1" applyAlignment="1">
      <alignment horizontal="center" vertical="center"/>
    </xf>
    <xf numFmtId="0" fontId="5" fillId="0" borderId="196" xfId="0" applyFont="1" applyFill="1" applyBorder="1" applyAlignment="1">
      <alignment horizontal="center"/>
    </xf>
    <xf numFmtId="3" fontId="5" fillId="0" borderId="250" xfId="0" applyNumberFormat="1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3" fontId="5" fillId="0" borderId="55" xfId="0" applyNumberFormat="1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47" xfId="0" applyNumberFormat="1" applyFont="1" applyFill="1" applyBorder="1" applyAlignment="1">
      <alignment horizontal="center" vertical="center"/>
    </xf>
    <xf numFmtId="3" fontId="5" fillId="0" borderId="39" xfId="0" applyNumberFormat="1" applyFont="1" applyFill="1" applyBorder="1" applyAlignment="1">
      <alignment horizontal="center" vertical="center"/>
    </xf>
    <xf numFmtId="3" fontId="5" fillId="0" borderId="40" xfId="0" applyNumberFormat="1" applyFont="1" applyFill="1" applyBorder="1" applyAlignment="1">
      <alignment horizontal="center" vertical="center"/>
    </xf>
    <xf numFmtId="0" fontId="13" fillId="0" borderId="213" xfId="0" applyFont="1" applyBorder="1" applyAlignment="1">
      <alignment horizontal="center" vertical="center" wrapText="1"/>
    </xf>
    <xf numFmtId="0" fontId="13" fillId="0" borderId="214" xfId="0" applyFont="1" applyBorder="1" applyAlignment="1">
      <alignment horizontal="center" vertical="center" wrapText="1"/>
    </xf>
    <xf numFmtId="0" fontId="13" fillId="0" borderId="164" xfId="0" applyFont="1" applyBorder="1" applyAlignment="1">
      <alignment horizontal="center" vertical="center" wrapText="1"/>
    </xf>
    <xf numFmtId="0" fontId="13" fillId="0" borderId="286" xfId="0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center" vertical="center"/>
    </xf>
    <xf numFmtId="3" fontId="5" fillId="0" borderId="149" xfId="0" applyNumberFormat="1" applyFont="1" applyBorder="1" applyAlignment="1">
      <alignment horizontal="center" vertical="center"/>
    </xf>
    <xf numFmtId="3" fontId="5" fillId="0" borderId="124" xfId="0" applyNumberFormat="1" applyFont="1" applyBorder="1" applyAlignment="1">
      <alignment horizontal="center" vertical="center"/>
    </xf>
    <xf numFmtId="3" fontId="5" fillId="0" borderId="128" xfId="0" applyNumberFormat="1" applyFont="1" applyBorder="1" applyAlignment="1">
      <alignment horizontal="center" vertical="center"/>
    </xf>
    <xf numFmtId="3" fontId="5" fillId="0" borderId="240" xfId="0" applyNumberFormat="1" applyFont="1" applyBorder="1" applyAlignment="1">
      <alignment horizontal="center" vertical="center" wrapText="1"/>
    </xf>
  </cellXfs>
  <cellStyles count="163">
    <cellStyle name="20 % - Accent1 2" xfId="5"/>
    <cellStyle name="20 % - Accent1 3" xfId="6"/>
    <cellStyle name="20 % - Accent2 2" xfId="7"/>
    <cellStyle name="20 % - Accent2 3" xfId="8"/>
    <cellStyle name="20 % - Accent3 2" xfId="9"/>
    <cellStyle name="20 % - Accent3 3" xfId="10"/>
    <cellStyle name="20 % - Accent4 2" xfId="11"/>
    <cellStyle name="20 % - Accent4 3" xfId="12"/>
    <cellStyle name="20 % - Accent5 2" xfId="13"/>
    <cellStyle name="20 % - Accent5 3" xfId="14"/>
    <cellStyle name="20 % - Accent6 2" xfId="15"/>
    <cellStyle name="20 % - Accent6 3" xfId="16"/>
    <cellStyle name="40 % - Accent1 2" xfId="17"/>
    <cellStyle name="40 % - Accent1 3" xfId="18"/>
    <cellStyle name="40 % - Accent2 2" xfId="19"/>
    <cellStyle name="40 % - Accent2 3" xfId="20"/>
    <cellStyle name="40 % - Accent3 2" xfId="21"/>
    <cellStyle name="40 % - Accent3 3" xfId="22"/>
    <cellStyle name="40 % - Accent4 2" xfId="23"/>
    <cellStyle name="40 % - Accent4 3" xfId="24"/>
    <cellStyle name="40 % - Accent5 2" xfId="25"/>
    <cellStyle name="40 % - Accent5 3" xfId="26"/>
    <cellStyle name="40 % - Accent6 2" xfId="27"/>
    <cellStyle name="40 % - Accent6 3" xfId="28"/>
    <cellStyle name="60 % - Accent1 2" xfId="29"/>
    <cellStyle name="60 % - Accent1 3" xfId="30"/>
    <cellStyle name="60 % - Accent2 2" xfId="31"/>
    <cellStyle name="60 % - Accent2 3" xfId="32"/>
    <cellStyle name="60 % - Accent3 2" xfId="33"/>
    <cellStyle name="60 % - Accent3 3" xfId="34"/>
    <cellStyle name="60 % - Accent4 2" xfId="35"/>
    <cellStyle name="60 % - Accent4 3" xfId="36"/>
    <cellStyle name="60 % - Accent5 2" xfId="37"/>
    <cellStyle name="60 % - Accent5 3" xfId="38"/>
    <cellStyle name="60 % - Accent6 2" xfId="39"/>
    <cellStyle name="60 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Année" xfId="53"/>
    <cellStyle name="Avertissement 2" xfId="54"/>
    <cellStyle name="Avertissement 3" xfId="55"/>
    <cellStyle name="Calcul 2" xfId="56"/>
    <cellStyle name="Calcul 2 2" xfId="144"/>
    <cellStyle name="Calcul 3" xfId="57"/>
    <cellStyle name="Calcul 3 2" xfId="151"/>
    <cellStyle name="Cellule liée 2" xfId="58"/>
    <cellStyle name="Cellule liée 3" xfId="59"/>
    <cellStyle name="Comma0" xfId="60"/>
    <cellStyle name="Commentaire 2" xfId="61"/>
    <cellStyle name="Commentaire 2 2" xfId="62"/>
    <cellStyle name="Commentaire 2 2 2" xfId="160"/>
    <cellStyle name="Commentaire 2 3" xfId="63"/>
    <cellStyle name="Commentaire 2 3 2" xfId="158"/>
    <cellStyle name="Commentaire 2 4" xfId="64"/>
    <cellStyle name="Commentaire 2 4 2" xfId="156"/>
    <cellStyle name="Commentaire 2 5" xfId="65"/>
    <cellStyle name="Commentaire 2 5 2" xfId="150"/>
    <cellStyle name="Commentaire 2 6" xfId="145"/>
    <cellStyle name="Commentaire 3" xfId="66"/>
    <cellStyle name="Commentaire 3 2" xfId="67"/>
    <cellStyle name="Commentaire 3 2 2" xfId="159"/>
    <cellStyle name="Commentaire 3 3" xfId="68"/>
    <cellStyle name="Commentaire 3 3 2" xfId="157"/>
    <cellStyle name="Commentaire 3 4" xfId="69"/>
    <cellStyle name="Commentaire 3 4 2" xfId="161"/>
    <cellStyle name="Commentaire 3 5" xfId="70"/>
    <cellStyle name="Commentaire 3 5 2" xfId="149"/>
    <cellStyle name="Commentaire 3 6" xfId="152"/>
    <cellStyle name="Entrée 2" xfId="71"/>
    <cellStyle name="Entrée 2 2" xfId="146"/>
    <cellStyle name="Entrée 3" xfId="72"/>
    <cellStyle name="Entrée 3 2" xfId="153"/>
    <cellStyle name="Insatisfaisant" xfId="3" builtinId="27"/>
    <cellStyle name="Insatisfaisant 2" xfId="73"/>
    <cellStyle name="Insatisfaisant 3" xfId="74"/>
    <cellStyle name="Lien hypertexte" xfId="1" builtinId="8"/>
    <cellStyle name="Monétaire" xfId="162" builtinId="4"/>
    <cellStyle name="Neutre 2" xfId="75"/>
    <cellStyle name="Neutre 3" xfId="76"/>
    <cellStyle name="Normal" xfId="0" builtinId="0"/>
    <cellStyle name="Normal 10" xfId="77"/>
    <cellStyle name="Normal 11" xfId="143"/>
    <cellStyle name="Normal 2" xfId="78"/>
    <cellStyle name="Normal 2 10" xfId="79"/>
    <cellStyle name="Normal 2 11" xfId="80"/>
    <cellStyle name="Normal 2 12" xfId="81"/>
    <cellStyle name="Normal 2 13" xfId="82"/>
    <cellStyle name="Normal 2 14" xfId="83"/>
    <cellStyle name="Normal 2 15" xfId="84"/>
    <cellStyle name="Normal 2 16" xfId="85"/>
    <cellStyle name="Normal 2 17" xfId="86"/>
    <cellStyle name="Normal 2 2" xfId="87"/>
    <cellStyle name="Normal 2 3" xfId="88"/>
    <cellStyle name="Normal 2 4" xfId="89"/>
    <cellStyle name="Normal 2 5" xfId="90"/>
    <cellStyle name="Normal 2 6" xfId="91"/>
    <cellStyle name="Normal 2 7" xfId="92"/>
    <cellStyle name="Normal 2 8" xfId="93"/>
    <cellStyle name="Normal 2 9" xfId="94"/>
    <cellStyle name="Normal 3" xfId="2"/>
    <cellStyle name="Normal 3 2" xfId="95"/>
    <cellStyle name="Normal 3 3" xfId="96"/>
    <cellStyle name="Normal 3 4" xfId="97"/>
    <cellStyle name="Normal 3 5" xfId="98"/>
    <cellStyle name="Normal 3 6" xfId="99"/>
    <cellStyle name="Normal 3 7" xfId="100"/>
    <cellStyle name="Normal 3 8" xfId="101"/>
    <cellStyle name="Normal 4" xfId="102"/>
    <cellStyle name="Normal 4 2" xfId="103"/>
    <cellStyle name="Normal 4 3" xfId="104"/>
    <cellStyle name="Normal 4 4" xfId="105"/>
    <cellStyle name="Normal 4 5" xfId="106"/>
    <cellStyle name="Normal 5" xfId="107"/>
    <cellStyle name="Normal 5 2" xfId="108"/>
    <cellStyle name="Normal 5 3" xfId="109"/>
    <cellStyle name="Normal 5 4" xfId="110"/>
    <cellStyle name="Normal 5 5" xfId="111"/>
    <cellStyle name="Normal 6" xfId="112"/>
    <cellStyle name="Normal 6 2" xfId="113"/>
    <cellStyle name="Normal 6 3" xfId="114"/>
    <cellStyle name="Normal 6 4" xfId="115"/>
    <cellStyle name="Normal 6 5" xfId="116"/>
    <cellStyle name="Normal 7" xfId="117"/>
    <cellStyle name="Normal 7 2" xfId="118"/>
    <cellStyle name="Normal 7 3" xfId="119"/>
    <cellStyle name="Normal 7 4" xfId="120"/>
    <cellStyle name="Normal 8" xfId="121"/>
    <cellStyle name="Normal 9" xfId="122"/>
    <cellStyle name="Satisfaisant 2" xfId="123"/>
    <cellStyle name="Satisfaisant 3" xfId="124"/>
    <cellStyle name="Sortie 2" xfId="125"/>
    <cellStyle name="Sortie 2 2" xfId="147"/>
    <cellStyle name="Sortie 3" xfId="126"/>
    <cellStyle name="Sortie 3 2" xfId="154"/>
    <cellStyle name="Texte explicatif 2" xfId="127"/>
    <cellStyle name="Texte explicatif 3" xfId="128"/>
    <cellStyle name="Titre 2" xfId="129"/>
    <cellStyle name="Titre 3" xfId="130"/>
    <cellStyle name="Titre 1 2" xfId="131"/>
    <cellStyle name="Titre 1 3" xfId="132"/>
    <cellStyle name="Titre 2 2" xfId="133"/>
    <cellStyle name="Titre 2 3" xfId="134"/>
    <cellStyle name="Titre 3 2" xfId="135"/>
    <cellStyle name="Titre 3 3" xfId="136"/>
    <cellStyle name="Titre 4 2" xfId="137"/>
    <cellStyle name="Titre 4 3" xfId="138"/>
    <cellStyle name="Total 2" xfId="139"/>
    <cellStyle name="Total 2 2" xfId="148"/>
    <cellStyle name="Total 3" xfId="140"/>
    <cellStyle name="Total 3 2" xfId="155"/>
    <cellStyle name="Vérification" xfId="4" builtinId="23"/>
    <cellStyle name="Vérification 2" xfId="141"/>
    <cellStyle name="Vérification 3" xfId="142"/>
  </cellStyles>
  <dxfs count="0"/>
  <tableStyles count="0" defaultTableStyle="TableStyleMedium9" defaultPivotStyle="PivotStyleLight16"/>
  <colors>
    <mruColors>
      <color rgb="FFFFFF00"/>
      <color rgb="FF99FF33"/>
      <color rgb="FF3399FF"/>
      <color rgb="FF0066FF"/>
      <color rgb="FF66CCFF"/>
      <color rgb="FFFF33CC"/>
      <color rgb="FFCC99FF"/>
      <color rgb="FF33CC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javascript:aff_excel(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opLeftCell="A2" zoomScale="70" zoomScaleNormal="70" workbookViewId="0">
      <selection activeCell="I20" sqref="I20"/>
    </sheetView>
  </sheetViews>
  <sheetFormatPr baseColWidth="10" defaultRowHeight="14.5"/>
  <cols>
    <col min="1" max="1" width="22.453125" customWidth="1"/>
    <col min="2" max="2" width="6.6328125" customWidth="1"/>
    <col min="3" max="3" width="8.6328125" customWidth="1"/>
    <col min="4" max="4" width="6.54296875" customWidth="1"/>
    <col min="5" max="5" width="9.08984375" customWidth="1"/>
    <col min="6" max="6" width="9.54296875" customWidth="1"/>
    <col min="7" max="7" width="8.54296875" customWidth="1"/>
    <col min="8" max="8" width="7.54296875" customWidth="1"/>
    <col min="9" max="9" width="8.90625" customWidth="1"/>
    <col min="10" max="10" width="7" style="30" customWidth="1"/>
    <col min="11" max="11" width="7.08984375" style="30" customWidth="1"/>
    <col min="12" max="12" width="7" customWidth="1"/>
    <col min="13" max="13" width="8.453125" customWidth="1"/>
    <col min="14" max="14" width="7.08984375" customWidth="1"/>
    <col min="15" max="15" width="8.6328125" customWidth="1"/>
    <col min="16" max="16" width="7" customWidth="1"/>
    <col min="17" max="17" width="6.6328125" customWidth="1"/>
    <col min="18" max="18" width="6.54296875" customWidth="1"/>
    <col min="19" max="19" width="8.6328125" customWidth="1"/>
  </cols>
  <sheetData>
    <row r="1" spans="1:19" ht="28.5">
      <c r="A1" s="1083" t="s">
        <v>375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083"/>
      <c r="M1" s="1083"/>
      <c r="N1" s="1083"/>
      <c r="O1" s="1083"/>
      <c r="P1" s="1083"/>
      <c r="Q1" s="1083"/>
      <c r="R1" s="1083"/>
      <c r="S1" s="1083"/>
    </row>
    <row r="2" spans="1:19">
      <c r="A2" s="1084" t="s">
        <v>397</v>
      </c>
      <c r="B2" s="1084"/>
      <c r="C2" s="1084"/>
      <c r="D2" s="1084"/>
      <c r="E2" s="1084"/>
      <c r="F2" s="1084"/>
      <c r="G2" s="1084"/>
      <c r="H2" s="1084"/>
      <c r="I2" s="1084"/>
      <c r="J2" s="1084"/>
      <c r="K2" s="1084"/>
      <c r="L2" s="1084"/>
      <c r="M2" s="1084"/>
      <c r="N2" s="1084"/>
      <c r="O2" s="1084"/>
      <c r="P2" s="1084"/>
      <c r="Q2" s="1084"/>
      <c r="R2" s="1084"/>
      <c r="S2" s="1084"/>
    </row>
    <row r="3" spans="1:19">
      <c r="A3" s="1084" t="s">
        <v>293</v>
      </c>
      <c r="B3" s="1084"/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4"/>
      <c r="N3" s="1084"/>
      <c r="O3" s="1084"/>
      <c r="P3" s="1084"/>
      <c r="Q3" s="1084"/>
      <c r="R3" s="1084"/>
      <c r="S3" s="1084"/>
    </row>
    <row r="4" spans="1:19" ht="16" thickBot="1">
      <c r="A4" s="99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19" s="55" customFormat="1" ht="13">
      <c r="A5" s="1069" t="s">
        <v>312</v>
      </c>
      <c r="B5" s="1071" t="s">
        <v>376</v>
      </c>
      <c r="C5" s="1072"/>
      <c r="D5" s="1072"/>
      <c r="E5" s="1072"/>
      <c r="F5" s="1071" t="s">
        <v>377</v>
      </c>
      <c r="G5" s="1071"/>
      <c r="H5" s="1071"/>
      <c r="I5" s="1071"/>
      <c r="J5" s="1071"/>
      <c r="K5" s="1071"/>
      <c r="L5" s="1071" t="s">
        <v>378</v>
      </c>
      <c r="M5" s="1071"/>
      <c r="N5" s="1071"/>
      <c r="O5" s="1071"/>
      <c r="P5" s="1071" t="s">
        <v>379</v>
      </c>
      <c r="Q5" s="1071"/>
      <c r="R5" s="1071"/>
      <c r="S5" s="1075"/>
    </row>
    <row r="6" spans="1:19" s="55" customFormat="1" ht="13">
      <c r="A6" s="1070"/>
      <c r="B6" s="1073"/>
      <c r="C6" s="1073"/>
      <c r="D6" s="1073"/>
      <c r="E6" s="1073"/>
      <c r="F6" s="1074" t="s">
        <v>380</v>
      </c>
      <c r="G6" s="1074"/>
      <c r="H6" s="1074"/>
      <c r="I6" s="1074"/>
      <c r="J6" s="1074" t="s">
        <v>391</v>
      </c>
      <c r="K6" s="1074"/>
      <c r="L6" s="1074"/>
      <c r="M6" s="1074"/>
      <c r="N6" s="1074"/>
      <c r="O6" s="1074"/>
      <c r="P6" s="1074"/>
      <c r="Q6" s="1074"/>
      <c r="R6" s="1074"/>
      <c r="S6" s="1076"/>
    </row>
    <row r="7" spans="1:19" s="634" customFormat="1" ht="47.25" customHeight="1">
      <c r="A7" s="1070"/>
      <c r="B7" s="906" t="s">
        <v>301</v>
      </c>
      <c r="C7" s="906" t="s">
        <v>373</v>
      </c>
      <c r="D7" s="906" t="s">
        <v>344</v>
      </c>
      <c r="E7" s="906" t="s">
        <v>381</v>
      </c>
      <c r="F7" s="906" t="s">
        <v>301</v>
      </c>
      <c r="G7" s="906" t="s">
        <v>373</v>
      </c>
      <c r="H7" s="906" t="s">
        <v>344</v>
      </c>
      <c r="I7" s="906" t="s">
        <v>324</v>
      </c>
      <c r="J7" s="906" t="s">
        <v>301</v>
      </c>
      <c r="K7" s="906" t="s">
        <v>373</v>
      </c>
      <c r="L7" s="906" t="s">
        <v>301</v>
      </c>
      <c r="M7" s="906" t="s">
        <v>373</v>
      </c>
      <c r="N7" s="906" t="s">
        <v>344</v>
      </c>
      <c r="O7" s="906" t="s">
        <v>324</v>
      </c>
      <c r="P7" s="906" t="s">
        <v>301</v>
      </c>
      <c r="Q7" s="906" t="s">
        <v>373</v>
      </c>
      <c r="R7" s="906" t="s">
        <v>344</v>
      </c>
      <c r="S7" s="594" t="s">
        <v>324</v>
      </c>
    </row>
    <row r="8" spans="1:19" s="55" customFormat="1" ht="13">
      <c r="A8" s="910" t="s">
        <v>266</v>
      </c>
      <c r="B8" s="907">
        <f>'PRESCO PUB'!B7</f>
        <v>397</v>
      </c>
      <c r="C8" s="908">
        <f>'PRESCO PUB'!K7</f>
        <v>12</v>
      </c>
      <c r="D8" s="908">
        <f>'PRESCO PUB'!E7</f>
        <v>8</v>
      </c>
      <c r="E8" s="908">
        <f>'PRESCO PUB'!F7</f>
        <v>6</v>
      </c>
      <c r="F8" s="908">
        <f>'NIV1 PUB '!M7</f>
        <v>180000</v>
      </c>
      <c r="G8" s="908">
        <f>'NIV1 PUB '!BJ7</f>
        <v>4556</v>
      </c>
      <c r="H8" s="908">
        <f>'NIV1 PUB '!BB7</f>
        <v>4184</v>
      </c>
      <c r="I8" s="908">
        <f>'NIV1 PUB '!BC7</f>
        <v>1055</v>
      </c>
      <c r="J8" s="908">
        <f>'NIV1 PUB '!O7+'NIV1 PUB '!R7</f>
        <v>18397</v>
      </c>
      <c r="K8" s="908">
        <f>'NIV1 PUB '!Q7+'NIV1 PUB '!T7</f>
        <v>9395</v>
      </c>
      <c r="L8" s="909">
        <f>+'NIV II PUB'!N7</f>
        <v>27980</v>
      </c>
      <c r="M8" s="908">
        <f>+'NIV II PUB'!AW7</f>
        <v>946</v>
      </c>
      <c r="N8" s="908">
        <f>+'NIV II PUB'!AO7</f>
        <v>594</v>
      </c>
      <c r="O8" s="908">
        <f>+'NIV II PUB'!AP7</f>
        <v>83</v>
      </c>
      <c r="P8" s="908">
        <f>+'NIV III PUB'!R7</f>
        <v>6484</v>
      </c>
      <c r="Q8" s="908">
        <f>+'NIV III PUB'!BI7</f>
        <v>259</v>
      </c>
      <c r="R8" s="908">
        <f>+'NIV III PUB'!BA7</f>
        <v>102</v>
      </c>
      <c r="S8" s="595">
        <f>+'NIV III PUB'!BB7</f>
        <v>10</v>
      </c>
    </row>
    <row r="9" spans="1:19" s="55" customFormat="1" ht="13">
      <c r="A9" s="910" t="s">
        <v>8</v>
      </c>
      <c r="B9" s="907">
        <f>'PRESCO PUB'!B8</f>
        <v>2121</v>
      </c>
      <c r="C9" s="908">
        <f>'PRESCO PUB'!K8</f>
        <v>93</v>
      </c>
      <c r="D9" s="908">
        <f>'PRESCO PUB'!E8</f>
        <v>84</v>
      </c>
      <c r="E9" s="908">
        <f>'PRESCO PUB'!F8</f>
        <v>77</v>
      </c>
      <c r="F9" s="908">
        <f>'NIV1 PUB '!M8</f>
        <v>138204</v>
      </c>
      <c r="G9" s="908">
        <f>'NIV1 PUB '!BJ8</f>
        <v>3971</v>
      </c>
      <c r="H9" s="908">
        <f>'NIV1 PUB '!BB8</f>
        <v>4038</v>
      </c>
      <c r="I9" s="908">
        <f>'NIV1 PUB '!BC8</f>
        <v>966</v>
      </c>
      <c r="J9" s="908">
        <f>'NIV1 PUB '!O8+'NIV1 PUB '!R8</f>
        <v>0</v>
      </c>
      <c r="K9" s="908">
        <f>'NIV1 PUB '!Q8+'NIV1 PUB '!T8</f>
        <v>0</v>
      </c>
      <c r="L9" s="909">
        <f>+'NIV II PUB'!N8</f>
        <v>28838</v>
      </c>
      <c r="M9" s="908">
        <f>+'NIV II PUB'!AW8</f>
        <v>811</v>
      </c>
      <c r="N9" s="908">
        <f>+'NIV II PUB'!AO8</f>
        <v>649</v>
      </c>
      <c r="O9" s="908">
        <f>+'NIV II PUB'!AP8</f>
        <v>80</v>
      </c>
      <c r="P9" s="908">
        <f>+'NIV III PUB'!R8</f>
        <v>4625</v>
      </c>
      <c r="Q9" s="908">
        <f>+'NIV III PUB'!BI8</f>
        <v>151</v>
      </c>
      <c r="R9" s="908">
        <f>+'NIV III PUB'!BA8</f>
        <v>106</v>
      </c>
      <c r="S9" s="595">
        <f>+'NIV III PUB'!BB8</f>
        <v>7</v>
      </c>
    </row>
    <row r="10" spans="1:19" s="55" customFormat="1" ht="13">
      <c r="A10" s="911" t="s">
        <v>13</v>
      </c>
      <c r="B10" s="907">
        <f>'PRESCO PUB'!B9</f>
        <v>1804</v>
      </c>
      <c r="C10" s="908">
        <f>'PRESCO PUB'!K9</f>
        <v>69</v>
      </c>
      <c r="D10" s="908">
        <f>'PRESCO PUB'!E9</f>
        <v>44</v>
      </c>
      <c r="E10" s="908">
        <f>'PRESCO PUB'!F9</f>
        <v>39</v>
      </c>
      <c r="F10" s="908">
        <f>'NIV1 PUB '!M9</f>
        <v>286020</v>
      </c>
      <c r="G10" s="908">
        <f>'NIV1 PUB '!BJ9</f>
        <v>6856</v>
      </c>
      <c r="H10" s="908">
        <f>'NIV1 PUB '!BB9</f>
        <v>6409</v>
      </c>
      <c r="I10" s="908">
        <f>'NIV1 PUB '!BC9</f>
        <v>1446</v>
      </c>
      <c r="J10" s="908">
        <f>'NIV1 PUB '!O9+'NIV1 PUB '!R9</f>
        <v>0</v>
      </c>
      <c r="K10" s="908">
        <f>'NIV1 PUB '!Q9+'NIV1 PUB '!T9</f>
        <v>0</v>
      </c>
      <c r="L10" s="909">
        <f>+'NIV II PUB'!N9</f>
        <v>89635</v>
      </c>
      <c r="M10" s="908">
        <f>+'NIV II PUB'!AW9</f>
        <v>3478</v>
      </c>
      <c r="N10" s="908">
        <f>+'NIV II PUB'!AO9</f>
        <v>1507</v>
      </c>
      <c r="O10" s="908">
        <f>+'NIV II PUB'!AP9</f>
        <v>177</v>
      </c>
      <c r="P10" s="908">
        <f>+'NIV III PUB'!R9</f>
        <v>20431</v>
      </c>
      <c r="Q10" s="908">
        <f>+'NIV III PUB'!BI9</f>
        <v>1100</v>
      </c>
      <c r="R10" s="908">
        <f>+'NIV III PUB'!BA9</f>
        <v>401</v>
      </c>
      <c r="S10" s="595">
        <f>+'NIV III PUB'!BB9</f>
        <v>31</v>
      </c>
    </row>
    <row r="11" spans="1:19" s="55" customFormat="1" ht="13">
      <c r="A11" s="910" t="s">
        <v>22</v>
      </c>
      <c r="B11" s="907">
        <f>'PRESCO PUB'!B10</f>
        <v>4150</v>
      </c>
      <c r="C11" s="908">
        <f>'PRESCO PUB'!K10</f>
        <v>120</v>
      </c>
      <c r="D11" s="908">
        <f>'PRESCO PUB'!E10</f>
        <v>123</v>
      </c>
      <c r="E11" s="908">
        <f>'PRESCO PUB'!F10</f>
        <v>94</v>
      </c>
      <c r="F11" s="908">
        <f>'NIV1 PUB '!M10</f>
        <v>237925</v>
      </c>
      <c r="G11" s="908">
        <f>'NIV1 PUB '!BJ10</f>
        <v>5217</v>
      </c>
      <c r="H11" s="908">
        <f>'NIV1 PUB '!BB10</f>
        <v>5021</v>
      </c>
      <c r="I11" s="908">
        <f>'NIV1 PUB '!BC10</f>
        <v>1209</v>
      </c>
      <c r="J11" s="908">
        <f>'NIV1 PUB '!O10+'NIV1 PUB '!R10</f>
        <v>0</v>
      </c>
      <c r="K11" s="908">
        <f>'NIV1 PUB '!Q10+'NIV1 PUB '!T10</f>
        <v>0</v>
      </c>
      <c r="L11" s="909">
        <f>+'NIV II PUB'!N10</f>
        <v>49000</v>
      </c>
      <c r="M11" s="908">
        <f>+'NIV II PUB'!AW10</f>
        <v>1152</v>
      </c>
      <c r="N11" s="908">
        <f>+'NIV II PUB'!AO10</f>
        <v>631</v>
      </c>
      <c r="O11" s="908">
        <f>+'NIV II PUB'!AP10</f>
        <v>76</v>
      </c>
      <c r="P11" s="908">
        <f>+'NIV III PUB'!R10</f>
        <v>4573</v>
      </c>
      <c r="Q11" s="908">
        <f>+'NIV III PUB'!BI10</f>
        <v>150</v>
      </c>
      <c r="R11" s="908">
        <f>+'NIV III PUB'!BA10</f>
        <v>69</v>
      </c>
      <c r="S11" s="595">
        <f>+'NIV III PUB'!BB10</f>
        <v>6</v>
      </c>
    </row>
    <row r="12" spans="1:19" s="55" customFormat="1" ht="13">
      <c r="A12" s="910" t="s">
        <v>29</v>
      </c>
      <c r="B12" s="907">
        <f>'PRESCO PUB'!B11</f>
        <v>0</v>
      </c>
      <c r="C12" s="908">
        <f>'PRESCO PUB'!K11</f>
        <v>0</v>
      </c>
      <c r="D12" s="908">
        <f>'PRESCO PUB'!E11</f>
        <v>0</v>
      </c>
      <c r="E12" s="908">
        <f>'PRESCO PUB'!F11</f>
        <v>0</v>
      </c>
      <c r="F12" s="908">
        <f>'NIV1 PUB '!M11</f>
        <v>107885</v>
      </c>
      <c r="G12" s="908">
        <f>'NIV1 PUB '!BJ11</f>
        <v>1495</v>
      </c>
      <c r="H12" s="908">
        <f>'NIV1 PUB '!BB11</f>
        <v>2100</v>
      </c>
      <c r="I12" s="908">
        <f>'NIV1 PUB '!BC11</f>
        <v>820</v>
      </c>
      <c r="J12" s="908">
        <f>'NIV1 PUB '!O11+'NIV1 PUB '!R11</f>
        <v>0</v>
      </c>
      <c r="K12" s="908">
        <f>'NIV1 PUB '!Q11+'NIV1 PUB '!T11</f>
        <v>0</v>
      </c>
      <c r="L12" s="909">
        <f>+'NIV II PUB'!N11</f>
        <v>7301</v>
      </c>
      <c r="M12" s="908">
        <f>+'NIV II PUB'!AW11</f>
        <v>145</v>
      </c>
      <c r="N12" s="908">
        <f>+'NIV II PUB'!AO11</f>
        <v>94</v>
      </c>
      <c r="O12" s="908">
        <f>+'NIV II PUB'!AP11</f>
        <v>24</v>
      </c>
      <c r="P12" s="908">
        <f>+'NIV III PUB'!R11</f>
        <v>1686</v>
      </c>
      <c r="Q12" s="908">
        <f>+'NIV III PUB'!BI11</f>
        <v>39</v>
      </c>
      <c r="R12" s="908">
        <f>+'NIV III PUB'!BA11</f>
        <v>24</v>
      </c>
      <c r="S12" s="595">
        <f>+'NIV III PUB'!BB11</f>
        <v>5</v>
      </c>
    </row>
    <row r="13" spans="1:19" s="55" customFormat="1" ht="13">
      <c r="A13" s="910" t="s">
        <v>34</v>
      </c>
      <c r="B13" s="907">
        <f>'PRESCO PUB'!B12</f>
        <v>0</v>
      </c>
      <c r="C13" s="908">
        <f>'PRESCO PUB'!K12</f>
        <v>0</v>
      </c>
      <c r="D13" s="908">
        <f>'PRESCO PUB'!E12</f>
        <v>0</v>
      </c>
      <c r="E13" s="908">
        <f>'PRESCO PUB'!F12</f>
        <v>0</v>
      </c>
      <c r="F13" s="908">
        <f>'NIV1 PUB '!M12</f>
        <v>94499</v>
      </c>
      <c r="G13" s="908">
        <f>'NIV1 PUB '!BJ12</f>
        <v>1618</v>
      </c>
      <c r="H13" s="908">
        <f>'NIV1 PUB '!BB12</f>
        <v>1519</v>
      </c>
      <c r="I13" s="908">
        <f>'NIV1 PUB '!BC12</f>
        <v>663</v>
      </c>
      <c r="J13" s="908">
        <f>'NIV1 PUB '!O12+'NIV1 PUB '!R12</f>
        <v>1675</v>
      </c>
      <c r="K13" s="908">
        <f>'NIV1 PUB '!Q12+'NIV1 PUB '!T12</f>
        <v>792</v>
      </c>
      <c r="L13" s="909">
        <f>+'NIV II PUB'!N12</f>
        <v>7289</v>
      </c>
      <c r="M13" s="908">
        <f>+'NIV II PUB'!AW12</f>
        <v>186</v>
      </c>
      <c r="N13" s="908">
        <f>+'NIV II PUB'!AO12</f>
        <v>134</v>
      </c>
      <c r="O13" s="908">
        <f>+'NIV II PUB'!AP12</f>
        <v>27</v>
      </c>
      <c r="P13" s="908">
        <f>+'NIV III PUB'!R12</f>
        <v>1966</v>
      </c>
      <c r="Q13" s="908">
        <f>+'NIV III PUB'!BI12</f>
        <v>56</v>
      </c>
      <c r="R13" s="908">
        <f>+'NIV III PUB'!BA12</f>
        <v>38</v>
      </c>
      <c r="S13" s="595">
        <f>+'NIV III PUB'!BB12</f>
        <v>4</v>
      </c>
    </row>
    <row r="14" spans="1:19" s="55" customFormat="1" ht="13">
      <c r="A14" s="910" t="s">
        <v>268</v>
      </c>
      <c r="B14" s="907">
        <f>'PRESCO PUB'!B13</f>
        <v>450</v>
      </c>
      <c r="C14" s="908">
        <f>'PRESCO PUB'!K13</f>
        <v>13</v>
      </c>
      <c r="D14" s="908">
        <f>'PRESCO PUB'!E13</f>
        <v>10</v>
      </c>
      <c r="E14" s="908">
        <f>'PRESCO PUB'!F13</f>
        <v>5</v>
      </c>
      <c r="F14" s="908">
        <f>'NIV1 PUB '!M13</f>
        <v>180999</v>
      </c>
      <c r="G14" s="908">
        <f>'NIV1 PUB '!BJ13</f>
        <v>3009</v>
      </c>
      <c r="H14" s="908">
        <f>'NIV1 PUB '!BB13</f>
        <v>2629</v>
      </c>
      <c r="I14" s="908">
        <f>'NIV1 PUB '!BC13</f>
        <v>932</v>
      </c>
      <c r="J14" s="908">
        <f>'NIV1 PUB '!O13+'NIV1 PUB '!R13</f>
        <v>0</v>
      </c>
      <c r="K14" s="908">
        <f>'NIV1 PUB '!Q13+'NIV1 PUB '!T13</f>
        <v>0</v>
      </c>
      <c r="L14" s="909">
        <f>+'NIV II PUB'!N13</f>
        <v>24483</v>
      </c>
      <c r="M14" s="908">
        <f>+'NIV II PUB'!AW13</f>
        <v>717</v>
      </c>
      <c r="N14" s="908">
        <f>+'NIV II PUB'!AO13</f>
        <v>346</v>
      </c>
      <c r="O14" s="908">
        <f>+'NIV II PUB'!AP13</f>
        <v>67</v>
      </c>
      <c r="P14" s="908">
        <f>+'NIV III PUB'!R13</f>
        <v>7560</v>
      </c>
      <c r="Q14" s="908">
        <f>+'NIV III PUB'!BI13</f>
        <v>176</v>
      </c>
      <c r="R14" s="908">
        <f>+'NIV III PUB'!BA13</f>
        <v>89</v>
      </c>
      <c r="S14" s="595">
        <f>+'NIV III PUB'!BB13</f>
        <v>10</v>
      </c>
    </row>
    <row r="15" spans="1:19" s="55" customFormat="1" ht="13">
      <c r="A15" s="910" t="s">
        <v>267</v>
      </c>
      <c r="B15" s="907">
        <f>'PRESCO PUB'!B14</f>
        <v>1430</v>
      </c>
      <c r="C15" s="908">
        <f>'PRESCO PUB'!K14</f>
        <v>36</v>
      </c>
      <c r="D15" s="908">
        <f>'PRESCO PUB'!E14</f>
        <v>29</v>
      </c>
      <c r="E15" s="908">
        <f>'PRESCO PUB'!F14</f>
        <v>26</v>
      </c>
      <c r="F15" s="908">
        <f>'NIV1 PUB '!M14</f>
        <v>186490</v>
      </c>
      <c r="G15" s="908">
        <f>'NIV1 PUB '!BJ14</f>
        <v>2992</v>
      </c>
      <c r="H15" s="908">
        <f>'NIV1 PUB '!BB14</f>
        <v>3291</v>
      </c>
      <c r="I15" s="908">
        <f>'NIV1 PUB '!BC14</f>
        <v>1041</v>
      </c>
      <c r="J15" s="908">
        <f>'NIV1 PUB '!O14+'NIV1 PUB '!R14</f>
        <v>0</v>
      </c>
      <c r="K15" s="908">
        <f>'NIV1 PUB '!Q14+'NIV1 PUB '!T14</f>
        <v>0</v>
      </c>
      <c r="L15" s="909">
        <f>+'NIV II PUB'!N14</f>
        <v>17901</v>
      </c>
      <c r="M15" s="908">
        <f>+'NIV II PUB'!AW14</f>
        <v>368</v>
      </c>
      <c r="N15" s="908">
        <f>+'NIV II PUB'!AO14</f>
        <v>312</v>
      </c>
      <c r="O15" s="908">
        <f>+'NIV II PUB'!AP14</f>
        <v>56</v>
      </c>
      <c r="P15" s="908">
        <f>+'NIV III PUB'!R14</f>
        <v>1724</v>
      </c>
      <c r="Q15" s="908">
        <f>+'NIV III PUB'!BI14</f>
        <v>60</v>
      </c>
      <c r="R15" s="908">
        <f>+'NIV III PUB'!BA14</f>
        <v>37</v>
      </c>
      <c r="S15" s="595">
        <f>+'NIV III PUB'!BB14</f>
        <v>5</v>
      </c>
    </row>
    <row r="16" spans="1:19" s="55" customFormat="1" ht="13">
      <c r="A16" s="910" t="s">
        <v>54</v>
      </c>
      <c r="B16" s="907">
        <f>'PRESCO PUB'!B15</f>
        <v>1461</v>
      </c>
      <c r="C16" s="908">
        <f>'PRESCO PUB'!K15</f>
        <v>40</v>
      </c>
      <c r="D16" s="908">
        <f>'PRESCO PUB'!E15</f>
        <v>37</v>
      </c>
      <c r="E16" s="908">
        <f>'PRESCO PUB'!F15</f>
        <v>14</v>
      </c>
      <c r="F16" s="908">
        <f>'NIV1 PUB '!M15</f>
        <v>254391</v>
      </c>
      <c r="G16" s="908">
        <f>'NIV1 PUB '!BJ15</f>
        <v>5150</v>
      </c>
      <c r="H16" s="908">
        <f>'NIV1 PUB '!BB15</f>
        <v>5051</v>
      </c>
      <c r="I16" s="908">
        <f>'NIV1 PUB '!BC15</f>
        <v>1507</v>
      </c>
      <c r="J16" s="908">
        <f>'NIV1 PUB '!O15+'NIV1 PUB '!R15</f>
        <v>0</v>
      </c>
      <c r="K16" s="908">
        <f>'NIV1 PUB '!Q15+'NIV1 PUB '!T15</f>
        <v>0</v>
      </c>
      <c r="L16" s="909">
        <f>+'NIV II PUB'!N15</f>
        <v>36700</v>
      </c>
      <c r="M16" s="908">
        <f>+'NIV II PUB'!AW15</f>
        <v>988</v>
      </c>
      <c r="N16" s="908">
        <f>+'NIV II PUB'!AO15</f>
        <v>521</v>
      </c>
      <c r="O16" s="908">
        <f>+'NIV II PUB'!AP15</f>
        <v>92</v>
      </c>
      <c r="P16" s="908">
        <f>+'NIV III PUB'!R15</f>
        <v>6441</v>
      </c>
      <c r="Q16" s="908">
        <f>+'NIV III PUB'!BI15</f>
        <v>232</v>
      </c>
      <c r="R16" s="908">
        <f>+'NIV III PUB'!BA15</f>
        <v>107</v>
      </c>
      <c r="S16" s="595">
        <f>+'NIV III PUB'!BB15</f>
        <v>7</v>
      </c>
    </row>
    <row r="17" spans="1:21" s="55" customFormat="1" ht="13">
      <c r="A17" s="910" t="s">
        <v>62</v>
      </c>
      <c r="B17" s="907">
        <f>'PRESCO PUB'!B16</f>
        <v>0</v>
      </c>
      <c r="C17" s="908">
        <f>'PRESCO PUB'!K16</f>
        <v>0</v>
      </c>
      <c r="D17" s="908">
        <f>'PRESCO PUB'!E16</f>
        <v>0</v>
      </c>
      <c r="E17" s="908">
        <f>'PRESCO PUB'!F16</f>
        <v>0</v>
      </c>
      <c r="F17" s="908">
        <f>'NIV1 PUB '!M16</f>
        <v>48787</v>
      </c>
      <c r="G17" s="908">
        <f>'NIV1 PUB '!BJ16</f>
        <v>1170</v>
      </c>
      <c r="H17" s="908">
        <f>'NIV1 PUB '!BB16</f>
        <v>1022</v>
      </c>
      <c r="I17" s="908">
        <f>'NIV1 PUB '!BC16</f>
        <v>448</v>
      </c>
      <c r="J17" s="908">
        <f>'NIV1 PUB '!O16+'NIV1 PUB '!R16</f>
        <v>0</v>
      </c>
      <c r="K17" s="908">
        <f>'NIV1 PUB '!Q16+'NIV1 PUB '!T16</f>
        <v>0</v>
      </c>
      <c r="L17" s="909">
        <f>+'NIV II PUB'!N16</f>
        <v>6722</v>
      </c>
      <c r="M17" s="908">
        <f>+'NIV II PUB'!AW16</f>
        <v>184</v>
      </c>
      <c r="N17" s="908">
        <f>+'NIV II PUB'!AO16</f>
        <v>130</v>
      </c>
      <c r="O17" s="908">
        <f>+'NIV II PUB'!AP16</f>
        <v>23</v>
      </c>
      <c r="P17" s="908">
        <f>+'NIV III PUB'!R16</f>
        <v>884</v>
      </c>
      <c r="Q17" s="908">
        <f>+'NIV III PUB'!BI16</f>
        <v>30</v>
      </c>
      <c r="R17" s="908">
        <f>+'NIV III PUB'!BA16</f>
        <v>18</v>
      </c>
      <c r="S17" s="595">
        <f>+'NIV III PUB'!BB16</f>
        <v>3</v>
      </c>
    </row>
    <row r="18" spans="1:21" s="55" customFormat="1" ht="13">
      <c r="A18" s="910" t="s">
        <v>66</v>
      </c>
      <c r="B18" s="907">
        <f>'PRESCO PUB'!B17</f>
        <v>1018</v>
      </c>
      <c r="C18" s="908">
        <f>'PRESCO PUB'!K17</f>
        <v>33</v>
      </c>
      <c r="D18" s="908">
        <f>'PRESCO PUB'!E17</f>
        <v>31</v>
      </c>
      <c r="E18" s="908">
        <f>'PRESCO PUB'!F17</f>
        <v>20</v>
      </c>
      <c r="F18" s="908">
        <f>'NIV1 PUB '!M17</f>
        <v>99775</v>
      </c>
      <c r="G18" s="908">
        <f>'NIV1 PUB '!BJ17</f>
        <v>2104</v>
      </c>
      <c r="H18" s="908">
        <f>'NIV1 PUB '!BB17</f>
        <v>1675</v>
      </c>
      <c r="I18" s="908">
        <f>'NIV1 PUB '!BC17</f>
        <v>582</v>
      </c>
      <c r="J18" s="908">
        <f>'NIV1 PUB '!O17+'NIV1 PUB '!R17</f>
        <v>3625</v>
      </c>
      <c r="K18" s="908">
        <f>'NIV1 PUB '!Q17+'NIV1 PUB '!T17</f>
        <v>1718</v>
      </c>
      <c r="L18" s="909">
        <f>+'NIV II PUB'!N17</f>
        <v>13151</v>
      </c>
      <c r="M18" s="908">
        <f>+'NIV II PUB'!AW17</f>
        <v>437</v>
      </c>
      <c r="N18" s="908">
        <f>+'NIV II PUB'!AO17</f>
        <v>218</v>
      </c>
      <c r="O18" s="908">
        <f>+'NIV II PUB'!AP17</f>
        <v>34</v>
      </c>
      <c r="P18" s="908">
        <f>+'NIV III PUB'!R17</f>
        <v>3038</v>
      </c>
      <c r="Q18" s="908">
        <f>+'NIV III PUB'!BI17</f>
        <v>147</v>
      </c>
      <c r="R18" s="908">
        <f>+'NIV III PUB'!BA17</f>
        <v>52</v>
      </c>
      <c r="S18" s="595">
        <f>+'NIV III PUB'!BB17</f>
        <v>7</v>
      </c>
    </row>
    <row r="19" spans="1:21" s="55" customFormat="1" ht="13">
      <c r="A19" s="911" t="s">
        <v>73</v>
      </c>
      <c r="B19" s="907">
        <f>'PRESCO PUB'!B18</f>
        <v>0</v>
      </c>
      <c r="C19" s="908">
        <f>'PRESCO PUB'!K18</f>
        <v>0</v>
      </c>
      <c r="D19" s="908">
        <f>'PRESCO PUB'!E18</f>
        <v>0</v>
      </c>
      <c r="E19" s="908">
        <f>'PRESCO PUB'!F18</f>
        <v>0</v>
      </c>
      <c r="F19" s="908">
        <f>'NIV1 PUB '!M18</f>
        <v>72987</v>
      </c>
      <c r="G19" s="908">
        <f>'NIV1 PUB '!BJ18</f>
        <v>1362</v>
      </c>
      <c r="H19" s="908">
        <f>'NIV1 PUB '!BB18</f>
        <v>1403</v>
      </c>
      <c r="I19" s="908">
        <f>'NIV1 PUB '!BC18</f>
        <v>495</v>
      </c>
      <c r="J19" s="908">
        <f>'NIV1 PUB '!O18+'NIV1 PUB '!R18</f>
        <v>0</v>
      </c>
      <c r="K19" s="908">
        <f>'NIV1 PUB '!Q18+'NIV1 PUB '!T18</f>
        <v>0</v>
      </c>
      <c r="L19" s="909">
        <f>+'NIV II PUB'!N18</f>
        <v>11040</v>
      </c>
      <c r="M19" s="908">
        <f>+'NIV II PUB'!AW18</f>
        <v>281</v>
      </c>
      <c r="N19" s="908">
        <f>+'NIV II PUB'!AO18</f>
        <v>226</v>
      </c>
      <c r="O19" s="908">
        <f>+'NIV II PUB'!AP18</f>
        <v>36</v>
      </c>
      <c r="P19" s="908">
        <f>+'NIV III PUB'!R18</f>
        <v>2484</v>
      </c>
      <c r="Q19" s="908">
        <f>+'NIV III PUB'!BI18</f>
        <v>63</v>
      </c>
      <c r="R19" s="908">
        <f>+'NIV III PUB'!BA18</f>
        <v>59</v>
      </c>
      <c r="S19" s="595">
        <f>+'NIV III PUB'!BB18</f>
        <v>4</v>
      </c>
    </row>
    <row r="20" spans="1:21" s="55" customFormat="1" ht="13">
      <c r="A20" s="910" t="s">
        <v>76</v>
      </c>
      <c r="B20" s="907">
        <f>'PRESCO PUB'!B19</f>
        <v>1425</v>
      </c>
      <c r="C20" s="908">
        <f>'PRESCO PUB'!K19</f>
        <v>34</v>
      </c>
      <c r="D20" s="908">
        <f>'PRESCO PUB'!E19</f>
        <v>37</v>
      </c>
      <c r="E20" s="908">
        <f>'PRESCO PUB'!F19</f>
        <v>22</v>
      </c>
      <c r="F20" s="908">
        <f>'NIV1 PUB '!M19</f>
        <v>100995</v>
      </c>
      <c r="G20" s="908">
        <f>'NIV1 PUB '!BJ19</f>
        <v>1943</v>
      </c>
      <c r="H20" s="908">
        <f>'NIV1 PUB '!BB19</f>
        <v>2115</v>
      </c>
      <c r="I20" s="908">
        <f>'NIV1 PUB '!BC19</f>
        <v>660</v>
      </c>
      <c r="J20" s="908">
        <f>'NIV1 PUB '!O19+'NIV1 PUB '!R19</f>
        <v>6230</v>
      </c>
      <c r="K20" s="908">
        <f>'NIV1 PUB '!Q19+'NIV1 PUB '!T19</f>
        <v>3235</v>
      </c>
      <c r="L20" s="909">
        <f>+'NIV II PUB'!N19</f>
        <v>15234</v>
      </c>
      <c r="M20" s="908">
        <f>+'NIV II PUB'!AW19</f>
        <v>394</v>
      </c>
      <c r="N20" s="908">
        <f>+'NIV II PUB'!AO19</f>
        <v>299</v>
      </c>
      <c r="O20" s="908">
        <f>+'NIV II PUB'!AP19</f>
        <v>52</v>
      </c>
      <c r="P20" s="908">
        <f>+'NIV III PUB'!R19</f>
        <v>4234</v>
      </c>
      <c r="Q20" s="908">
        <f>+'NIV III PUB'!BI19</f>
        <v>137</v>
      </c>
      <c r="R20" s="908">
        <f>+'NIV III PUB'!BA19</f>
        <v>77</v>
      </c>
      <c r="S20" s="595">
        <f>+'NIV III PUB'!BB19</f>
        <v>5</v>
      </c>
    </row>
    <row r="21" spans="1:21" s="55" customFormat="1" ht="13">
      <c r="A21" s="910" t="s">
        <v>82</v>
      </c>
      <c r="B21" s="907">
        <f>'PRESCO PUB'!B20</f>
        <v>2161</v>
      </c>
      <c r="C21" s="908">
        <f>'PRESCO PUB'!K20</f>
        <v>63</v>
      </c>
      <c r="D21" s="908">
        <f>'PRESCO PUB'!E20</f>
        <v>49</v>
      </c>
      <c r="E21" s="908">
        <f>'PRESCO PUB'!F20</f>
        <v>47</v>
      </c>
      <c r="F21" s="908">
        <f>'NIV1 PUB '!M20</f>
        <v>210546</v>
      </c>
      <c r="G21" s="908">
        <f>'NIV1 PUB '!BJ20</f>
        <v>4690</v>
      </c>
      <c r="H21" s="908">
        <f>'NIV1 PUB '!BB20</f>
        <v>4238</v>
      </c>
      <c r="I21" s="908">
        <f>'NIV1 PUB '!BC20</f>
        <v>1029</v>
      </c>
      <c r="J21" s="908">
        <f>'NIV1 PUB '!O20+'NIV1 PUB '!R20</f>
        <v>5748</v>
      </c>
      <c r="K21" s="908">
        <f>'NIV1 PUB '!Q20+'NIV1 PUB '!T20</f>
        <v>3102</v>
      </c>
      <c r="L21" s="909">
        <f>+'NIV II PUB'!N20</f>
        <v>42375</v>
      </c>
      <c r="M21" s="908">
        <f>+'NIV II PUB'!AW20</f>
        <v>1314</v>
      </c>
      <c r="N21" s="908">
        <f>+'NIV II PUB'!AO20</f>
        <v>769</v>
      </c>
      <c r="O21" s="908">
        <f>+'NIV II PUB'!AP20</f>
        <v>94</v>
      </c>
      <c r="P21" s="908">
        <f>+'NIV III PUB'!R20</f>
        <v>7463</v>
      </c>
      <c r="Q21" s="908">
        <f>+'NIV III PUB'!BI20</f>
        <v>265</v>
      </c>
      <c r="R21" s="908">
        <f>+'NIV III PUB'!BA20</f>
        <v>158</v>
      </c>
      <c r="S21" s="595">
        <f>+'NIV III PUB'!BB20</f>
        <v>20</v>
      </c>
    </row>
    <row r="22" spans="1:21" s="55" customFormat="1" ht="13">
      <c r="A22" s="910" t="s">
        <v>88</v>
      </c>
      <c r="B22" s="907">
        <f>'PRESCO PUB'!B21</f>
        <v>99</v>
      </c>
      <c r="C22" s="908">
        <f>'PRESCO PUB'!K21</f>
        <v>4</v>
      </c>
      <c r="D22" s="908">
        <f>'PRESCO PUB'!E21</f>
        <v>2</v>
      </c>
      <c r="E22" s="908">
        <f>'PRESCO PUB'!F21</f>
        <v>2</v>
      </c>
      <c r="F22" s="908">
        <f>'NIV1 PUB '!M21</f>
        <v>46833</v>
      </c>
      <c r="G22" s="908">
        <f>'NIV1 PUB '!BJ21</f>
        <v>1050</v>
      </c>
      <c r="H22" s="908">
        <f>'NIV1 PUB '!BB21</f>
        <v>994</v>
      </c>
      <c r="I22" s="908">
        <f>'NIV1 PUB '!BC21</f>
        <v>456</v>
      </c>
      <c r="J22" s="908">
        <f>'NIV1 PUB '!O21+'NIV1 PUB '!R21</f>
        <v>0</v>
      </c>
      <c r="K22" s="908">
        <f>'NIV1 PUB '!Q21+'NIV1 PUB '!T21</f>
        <v>0</v>
      </c>
      <c r="L22" s="909">
        <f>+'NIV II PUB'!N21</f>
        <v>4900</v>
      </c>
      <c r="M22" s="908">
        <f>+'NIV II PUB'!AW21</f>
        <v>165</v>
      </c>
      <c r="N22" s="908">
        <f>+'NIV II PUB'!AO21</f>
        <v>91</v>
      </c>
      <c r="O22" s="908">
        <f>+'NIV II PUB'!AP21</f>
        <v>18</v>
      </c>
      <c r="P22" s="908">
        <f>+'NIV III PUB'!R21</f>
        <v>1151</v>
      </c>
      <c r="Q22" s="908">
        <f>+'NIV III PUB'!BI21</f>
        <v>26</v>
      </c>
      <c r="R22" s="908">
        <f>+'NIV III PUB'!BA21</f>
        <v>17</v>
      </c>
      <c r="S22" s="595">
        <f>+'NIV III PUB'!BB21</f>
        <v>3</v>
      </c>
    </row>
    <row r="23" spans="1:21" s="55" customFormat="1" ht="13">
      <c r="A23" s="911" t="s">
        <v>92</v>
      </c>
      <c r="B23" s="907">
        <f>'PRESCO PUB'!B22</f>
        <v>632</v>
      </c>
      <c r="C23" s="908">
        <f>'PRESCO PUB'!K22</f>
        <v>18</v>
      </c>
      <c r="D23" s="908">
        <f>'PRESCO PUB'!E22</f>
        <v>18</v>
      </c>
      <c r="E23" s="908">
        <f>'PRESCO PUB'!F22</f>
        <v>15</v>
      </c>
      <c r="F23" s="908">
        <f>'NIV1 PUB '!M22</f>
        <v>108713</v>
      </c>
      <c r="G23" s="908">
        <f>'NIV1 PUB '!BJ22</f>
        <v>2543</v>
      </c>
      <c r="H23" s="908">
        <f>'NIV1 PUB '!BB22</f>
        <v>2234</v>
      </c>
      <c r="I23" s="908">
        <f>'NIV1 PUB '!BC22</f>
        <v>541</v>
      </c>
      <c r="J23" s="908">
        <f>'NIV1 PUB '!O22+'NIV1 PUB '!R22</f>
        <v>0</v>
      </c>
      <c r="K23" s="908">
        <f>'NIV1 PUB '!Q22+'NIV1 PUB '!T22</f>
        <v>0</v>
      </c>
      <c r="L23" s="909">
        <f>+'NIV II PUB'!N22</f>
        <v>21212</v>
      </c>
      <c r="M23" s="908">
        <f>+'NIV II PUB'!AW22</f>
        <v>733</v>
      </c>
      <c r="N23" s="908">
        <f>+'NIV II PUB'!AO22</f>
        <v>380</v>
      </c>
      <c r="O23" s="908">
        <f>+'NIV II PUB'!AP22</f>
        <v>53</v>
      </c>
      <c r="P23" s="908">
        <f>+'NIV III PUB'!R22</f>
        <v>2898</v>
      </c>
      <c r="Q23" s="908">
        <f>+'NIV III PUB'!BI22</f>
        <v>116</v>
      </c>
      <c r="R23" s="908">
        <f>+'NIV III PUB'!BA22</f>
        <v>56</v>
      </c>
      <c r="S23" s="595">
        <f>+'NIV III PUB'!BB22</f>
        <v>7</v>
      </c>
    </row>
    <row r="24" spans="1:21" s="55" customFormat="1" ht="13">
      <c r="A24" s="910" t="s">
        <v>96</v>
      </c>
      <c r="B24" s="907">
        <f>'PRESCO PUB'!B23</f>
        <v>0</v>
      </c>
      <c r="C24" s="908">
        <f>'PRESCO PUB'!K23</f>
        <v>0</v>
      </c>
      <c r="D24" s="908">
        <f>'PRESCO PUB'!E23</f>
        <v>0</v>
      </c>
      <c r="E24" s="908">
        <f>'PRESCO PUB'!F23</f>
        <v>0</v>
      </c>
      <c r="F24" s="908">
        <f>'NIV1 PUB '!M23</f>
        <v>35238</v>
      </c>
      <c r="G24" s="908">
        <f>'NIV1 PUB '!BJ23</f>
        <v>538</v>
      </c>
      <c r="H24" s="908">
        <f>'NIV1 PUB '!BB23</f>
        <v>435</v>
      </c>
      <c r="I24" s="908">
        <f>'NIV1 PUB '!BC23</f>
        <v>308</v>
      </c>
      <c r="J24" s="908">
        <f>'NIV1 PUB '!O23+'NIV1 PUB '!R23</f>
        <v>0</v>
      </c>
      <c r="K24" s="908">
        <f>'NIV1 PUB '!Q23+'NIV1 PUB '!T23</f>
        <v>0</v>
      </c>
      <c r="L24" s="909">
        <f>+'NIV II PUB'!N23</f>
        <v>1663</v>
      </c>
      <c r="M24" s="908">
        <f>+'NIV II PUB'!AW23</f>
        <v>97</v>
      </c>
      <c r="N24" s="908">
        <f>+'NIV II PUB'!AO23</f>
        <v>50</v>
      </c>
      <c r="O24" s="908">
        <f>+'NIV II PUB'!AP23</f>
        <v>11</v>
      </c>
      <c r="P24" s="908">
        <f>+'NIV III PUB'!R23</f>
        <v>442</v>
      </c>
      <c r="Q24" s="908">
        <f>+'NIV III PUB'!BI23</f>
        <v>27</v>
      </c>
      <c r="R24" s="908">
        <f>+'NIV III PUB'!BA23</f>
        <v>12</v>
      </c>
      <c r="S24" s="595">
        <f>+'NIV III PUB'!BB23</f>
        <v>3</v>
      </c>
    </row>
    <row r="25" spans="1:21" s="55" customFormat="1" ht="13">
      <c r="A25" s="912" t="s">
        <v>102</v>
      </c>
      <c r="B25" s="907">
        <f>'PRESCO PUB'!B24</f>
        <v>888</v>
      </c>
      <c r="C25" s="908">
        <f>'PRESCO PUB'!K24</f>
        <v>27</v>
      </c>
      <c r="D25" s="908">
        <f>'PRESCO PUB'!E24</f>
        <v>17</v>
      </c>
      <c r="E25" s="908">
        <f>'PRESCO PUB'!F24</f>
        <v>15</v>
      </c>
      <c r="F25" s="908">
        <f>'NIV1 PUB '!M24</f>
        <v>77634</v>
      </c>
      <c r="G25" s="908">
        <f>'NIV1 PUB '!BJ24</f>
        <v>1868</v>
      </c>
      <c r="H25" s="908">
        <f>'NIV1 PUB '!BB24</f>
        <v>1152</v>
      </c>
      <c r="I25" s="908">
        <f>'NIV1 PUB '!BC24</f>
        <v>560</v>
      </c>
      <c r="J25" s="908">
        <f>'NIV1 PUB '!O24+'NIV1 PUB '!R24</f>
        <v>0</v>
      </c>
      <c r="K25" s="908">
        <f>'NIV1 PUB '!Q24+'NIV1 PUB '!T24</f>
        <v>0</v>
      </c>
      <c r="L25" s="909">
        <f>+'NIV II PUB'!N24</f>
        <v>9550</v>
      </c>
      <c r="M25" s="908">
        <f>+'NIV II PUB'!AW24</f>
        <v>243</v>
      </c>
      <c r="N25" s="908">
        <f>+'NIV II PUB'!AO24</f>
        <v>169</v>
      </c>
      <c r="O25" s="908">
        <f>+'NIV II PUB'!AP24</f>
        <v>25</v>
      </c>
      <c r="P25" s="908">
        <f>+'NIV III PUB'!R24</f>
        <v>2288</v>
      </c>
      <c r="Q25" s="908">
        <f>+'NIV III PUB'!BI24</f>
        <v>82</v>
      </c>
      <c r="R25" s="908">
        <f>+'NIV III PUB'!BA24</f>
        <v>51</v>
      </c>
      <c r="S25" s="595">
        <f>+'NIV III PUB'!BB24</f>
        <v>5</v>
      </c>
    </row>
    <row r="26" spans="1:21" s="55" customFormat="1" ht="13">
      <c r="A26" s="910" t="s">
        <v>108</v>
      </c>
      <c r="B26" s="907">
        <f>'PRESCO PUB'!B25</f>
        <v>0</v>
      </c>
      <c r="C26" s="908">
        <f>'PRESCO PUB'!K25</f>
        <v>0</v>
      </c>
      <c r="D26" s="908">
        <f>'PRESCO PUB'!E25</f>
        <v>0</v>
      </c>
      <c r="E26" s="908">
        <f>'PRESCO PUB'!F25</f>
        <v>0</v>
      </c>
      <c r="F26" s="908">
        <f>'NIV1 PUB '!M25</f>
        <v>225939</v>
      </c>
      <c r="G26" s="908">
        <f>'NIV1 PUB '!BJ25</f>
        <v>3740</v>
      </c>
      <c r="H26" s="908">
        <f>'NIV1 PUB '!BB25</f>
        <v>3939</v>
      </c>
      <c r="I26" s="908">
        <f>'NIV1 PUB '!BC25</f>
        <v>1130</v>
      </c>
      <c r="J26" s="908">
        <f>'NIV1 PUB '!O25+'NIV1 PUB '!R25</f>
        <v>11849</v>
      </c>
      <c r="K26" s="908">
        <f>'NIV1 PUB '!Q25+'NIV1 PUB '!T25</f>
        <v>5595</v>
      </c>
      <c r="L26" s="909">
        <f>+'NIV II PUB'!N25</f>
        <v>27079</v>
      </c>
      <c r="M26" s="908">
        <f>+'NIV II PUB'!AW25</f>
        <v>666</v>
      </c>
      <c r="N26" s="908">
        <f>+'NIV II PUB'!AO25</f>
        <v>443</v>
      </c>
      <c r="O26" s="908">
        <f>+'NIV II PUB'!AP25</f>
        <v>58</v>
      </c>
      <c r="P26" s="908">
        <f>+'NIV III PUB'!R25</f>
        <v>4441</v>
      </c>
      <c r="Q26" s="908">
        <f>+'NIV III PUB'!BI25</f>
        <v>128</v>
      </c>
      <c r="R26" s="908">
        <f>+'NIV III PUB'!BA25</f>
        <v>69</v>
      </c>
      <c r="S26" s="595">
        <f>+'NIV III PUB'!BB25</f>
        <v>4</v>
      </c>
    </row>
    <row r="27" spans="1:21" s="55" customFormat="1" ht="13">
      <c r="A27" s="910" t="s">
        <v>113</v>
      </c>
      <c r="B27" s="907">
        <f>'PRESCO PUB'!B26</f>
        <v>92</v>
      </c>
      <c r="C27" s="908">
        <f>'PRESCO PUB'!K26</f>
        <v>3</v>
      </c>
      <c r="D27" s="908">
        <f>'PRESCO PUB'!E26</f>
        <v>3</v>
      </c>
      <c r="E27" s="908">
        <f>'PRESCO PUB'!F26</f>
        <v>2</v>
      </c>
      <c r="F27" s="908">
        <f>'NIV1 PUB '!M26</f>
        <v>284811</v>
      </c>
      <c r="G27" s="908">
        <f>'NIV1 PUB '!BJ26</f>
        <v>6250</v>
      </c>
      <c r="H27" s="908">
        <f>'NIV1 PUB '!BB26</f>
        <v>5457</v>
      </c>
      <c r="I27" s="908">
        <f>'NIV1 PUB '!BC26</f>
        <v>2373</v>
      </c>
      <c r="J27" s="908">
        <f>'NIV1 PUB '!O26+'NIV1 PUB '!R26</f>
        <v>4136</v>
      </c>
      <c r="K27" s="908">
        <f>'NIV1 PUB '!Q26+'NIV1 PUB '!T26</f>
        <v>1880</v>
      </c>
      <c r="L27" s="909">
        <f>+'NIV II PUB'!N26</f>
        <v>37299</v>
      </c>
      <c r="M27" s="908">
        <f>+'NIV II PUB'!AW26</f>
        <v>817</v>
      </c>
      <c r="N27" s="908">
        <f>+'NIV II PUB'!AO26</f>
        <v>505</v>
      </c>
      <c r="O27" s="908">
        <f>+'NIV II PUB'!AP26</f>
        <v>93</v>
      </c>
      <c r="P27" s="908">
        <f>+'NIV III PUB'!R26</f>
        <v>7224</v>
      </c>
      <c r="Q27" s="908">
        <f>+'NIV III PUB'!BI26</f>
        <v>162</v>
      </c>
      <c r="R27" s="908">
        <f>+'NIV III PUB'!BA26</f>
        <v>95</v>
      </c>
      <c r="S27" s="595">
        <f>+'NIV III PUB'!BB26</f>
        <v>9</v>
      </c>
    </row>
    <row r="28" spans="1:21" s="55" customFormat="1" ht="13">
      <c r="A28" s="911" t="s">
        <v>121</v>
      </c>
      <c r="B28" s="907">
        <f>'PRESCO PUB'!B27</f>
        <v>2426</v>
      </c>
      <c r="C28" s="908">
        <f>'PRESCO PUB'!K27</f>
        <v>118</v>
      </c>
      <c r="D28" s="908">
        <f>'PRESCO PUB'!E27</f>
        <v>115</v>
      </c>
      <c r="E28" s="908">
        <f>'PRESCO PUB'!F27</f>
        <v>107</v>
      </c>
      <c r="F28" s="908">
        <f>'NIV1 PUB '!M27</f>
        <v>244011</v>
      </c>
      <c r="G28" s="908">
        <f>'NIV1 PUB '!BJ27</f>
        <v>5152</v>
      </c>
      <c r="H28" s="908">
        <f>'NIV1 PUB '!BB27</f>
        <v>4825</v>
      </c>
      <c r="I28" s="908">
        <f>'NIV1 PUB '!BC27</f>
        <v>1168</v>
      </c>
      <c r="J28" s="908">
        <f>'NIV1 PUB '!O27+'NIV1 PUB '!R27</f>
        <v>12577</v>
      </c>
      <c r="K28" s="908">
        <f>'NIV1 PUB '!Q27+'NIV1 PUB '!T27</f>
        <v>6144</v>
      </c>
      <c r="L28" s="909">
        <f>+'NIV II PUB'!N27</f>
        <v>33672</v>
      </c>
      <c r="M28" s="908">
        <f>+'NIV II PUB'!AW27</f>
        <v>1390</v>
      </c>
      <c r="N28" s="908">
        <f>+'NIV II PUB'!AO27</f>
        <v>716</v>
      </c>
      <c r="O28" s="908">
        <f>+'NIV II PUB'!AP27</f>
        <v>99</v>
      </c>
      <c r="P28" s="908">
        <f>+'NIV III PUB'!R27</f>
        <v>6637</v>
      </c>
      <c r="Q28" s="908">
        <f>+'NIV III PUB'!BI27</f>
        <v>194</v>
      </c>
      <c r="R28" s="908">
        <f>+'NIV III PUB'!BA27</f>
        <v>152</v>
      </c>
      <c r="S28" s="595">
        <f>+'NIV III PUB'!BB27</f>
        <v>12</v>
      </c>
    </row>
    <row r="29" spans="1:21" s="55" customFormat="1" ht="13">
      <c r="A29" s="910" t="s">
        <v>129</v>
      </c>
      <c r="B29" s="907">
        <f>'PRESCO PUB'!B28</f>
        <v>1736</v>
      </c>
      <c r="C29" s="908">
        <f>'PRESCO PUB'!K28</f>
        <v>45</v>
      </c>
      <c r="D29" s="908">
        <f>'PRESCO PUB'!E28</f>
        <v>35</v>
      </c>
      <c r="E29" s="908">
        <f>'PRESCO PUB'!F28</f>
        <v>22</v>
      </c>
      <c r="F29" s="908">
        <f>'NIV1 PUB '!M28</f>
        <v>329556</v>
      </c>
      <c r="G29" s="908">
        <f>'NIV1 PUB '!BJ28</f>
        <v>6362</v>
      </c>
      <c r="H29" s="908">
        <f>'NIV1 PUB '!BB28</f>
        <v>5816</v>
      </c>
      <c r="I29" s="908">
        <f>'NIV1 PUB '!BC28</f>
        <v>2008</v>
      </c>
      <c r="J29" s="908">
        <f>'NIV1 PUB '!O28+'NIV1 PUB '!R28</f>
        <v>0</v>
      </c>
      <c r="K29" s="908">
        <f>'NIV1 PUB '!Q28+'NIV1 PUB '!T28</f>
        <v>0</v>
      </c>
      <c r="L29" s="909">
        <f>+'NIV II PUB'!N28</f>
        <v>33414</v>
      </c>
      <c r="M29" s="908">
        <f>+'NIV II PUB'!AW28</f>
        <v>805</v>
      </c>
      <c r="N29" s="908">
        <f>+'NIV II PUB'!AO28</f>
        <v>583</v>
      </c>
      <c r="O29" s="908">
        <f>+'NIV II PUB'!AP28</f>
        <v>97</v>
      </c>
      <c r="P29" s="908">
        <f>+'NIV III PUB'!R28</f>
        <v>4898</v>
      </c>
      <c r="Q29" s="908">
        <f>+'NIV III PUB'!BI28</f>
        <v>117</v>
      </c>
      <c r="R29" s="908">
        <f>+'NIV III PUB'!BA28</f>
        <v>87</v>
      </c>
      <c r="S29" s="595">
        <f>+'NIV III PUB'!BB28</f>
        <v>11</v>
      </c>
    </row>
    <row r="30" spans="1:21" s="55" customFormat="1" ht="13.5" thickBot="1">
      <c r="A30" s="913" t="s">
        <v>315</v>
      </c>
      <c r="B30" s="914">
        <f>SUM(B8:B29)</f>
        <v>22290</v>
      </c>
      <c r="C30" s="914">
        <f t="shared" ref="C30:S30" si="0">SUM(C8:C29)</f>
        <v>728</v>
      </c>
      <c r="D30" s="914">
        <f t="shared" si="0"/>
        <v>642</v>
      </c>
      <c r="E30" s="914">
        <f t="shared" si="0"/>
        <v>513</v>
      </c>
      <c r="F30" s="914">
        <f t="shared" si="0"/>
        <v>3552238</v>
      </c>
      <c r="G30" s="914">
        <f t="shared" si="0"/>
        <v>73636</v>
      </c>
      <c r="H30" s="914">
        <f t="shared" si="0"/>
        <v>69547</v>
      </c>
      <c r="I30" s="914">
        <f t="shared" si="0"/>
        <v>21397</v>
      </c>
      <c r="J30" s="914">
        <f t="shared" si="0"/>
        <v>64237</v>
      </c>
      <c r="K30" s="914">
        <f t="shared" si="0"/>
        <v>31861</v>
      </c>
      <c r="L30" s="914">
        <f t="shared" si="0"/>
        <v>546438</v>
      </c>
      <c r="M30" s="914">
        <f t="shared" si="0"/>
        <v>16317</v>
      </c>
      <c r="N30" s="914">
        <f t="shared" si="0"/>
        <v>9367</v>
      </c>
      <c r="O30" s="914">
        <f t="shared" si="0"/>
        <v>1375</v>
      </c>
      <c r="P30" s="914">
        <f t="shared" si="0"/>
        <v>103572</v>
      </c>
      <c r="Q30" s="914">
        <f t="shared" si="0"/>
        <v>3717</v>
      </c>
      <c r="R30" s="914">
        <f t="shared" si="0"/>
        <v>1876</v>
      </c>
      <c r="S30" s="915">
        <f t="shared" si="0"/>
        <v>178</v>
      </c>
      <c r="U30" s="736">
        <f>+M30</f>
        <v>16317</v>
      </c>
    </row>
    <row r="31" spans="1:21" s="55" customFormat="1" ht="15.5">
      <c r="A31" s="101"/>
      <c r="B31" s="587"/>
      <c r="C31" s="588"/>
      <c r="D31" s="589"/>
      <c r="E31" s="589"/>
      <c r="F31" s="589"/>
      <c r="G31" s="589"/>
      <c r="H31" s="589"/>
      <c r="I31" s="589"/>
      <c r="J31" s="589"/>
      <c r="K31" s="589"/>
      <c r="L31" s="590"/>
      <c r="M31" s="589"/>
      <c r="N31" s="589"/>
      <c r="O31" s="589"/>
      <c r="P31" s="589"/>
      <c r="Q31" s="589"/>
      <c r="R31" s="589"/>
      <c r="S31" s="589"/>
    </row>
    <row r="32" spans="1:21" s="55" customFormat="1" ht="13">
      <c r="A32" s="1094" t="s">
        <v>398</v>
      </c>
      <c r="B32" s="1094"/>
      <c r="C32" s="1094"/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4"/>
      <c r="Q32" s="1094"/>
      <c r="R32" s="1094"/>
      <c r="S32" s="1094"/>
    </row>
    <row r="33" spans="1:19" s="55" customFormat="1" ht="13">
      <c r="A33" s="1084" t="s">
        <v>382</v>
      </c>
      <c r="B33" s="1084"/>
      <c r="C33" s="1084"/>
      <c r="D33" s="1084"/>
      <c r="E33" s="1084"/>
      <c r="F33" s="1084"/>
      <c r="G33" s="1084"/>
      <c r="H33" s="1084"/>
      <c r="I33" s="1084"/>
      <c r="J33" s="1084"/>
      <c r="K33" s="1084"/>
      <c r="L33" s="1084"/>
      <c r="M33" s="1084"/>
      <c r="N33" s="1084"/>
      <c r="O33" s="1084"/>
      <c r="P33" s="1084"/>
      <c r="Q33" s="1084"/>
      <c r="R33" s="1084"/>
      <c r="S33" s="1084"/>
    </row>
    <row r="34" spans="1:19" s="55" customFormat="1" ht="16" thickBot="1">
      <c r="A34" s="99"/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</row>
    <row r="35" spans="1:19" s="55" customFormat="1" ht="13">
      <c r="A35" s="1085" t="s">
        <v>312</v>
      </c>
      <c r="B35" s="1061" t="s">
        <v>376</v>
      </c>
      <c r="C35" s="1088"/>
      <c r="D35" s="1088"/>
      <c r="E35" s="1088"/>
      <c r="F35" s="1078" t="s">
        <v>377</v>
      </c>
      <c r="G35" s="1079"/>
      <c r="H35" s="1079"/>
      <c r="I35" s="1079"/>
      <c r="J35" s="1079"/>
      <c r="K35" s="1080"/>
      <c r="L35" s="1061" t="s">
        <v>378</v>
      </c>
      <c r="M35" s="1062"/>
      <c r="N35" s="1062"/>
      <c r="O35" s="1063"/>
      <c r="P35" s="1061" t="s">
        <v>379</v>
      </c>
      <c r="Q35" s="1062"/>
      <c r="R35" s="1062"/>
      <c r="S35" s="1063"/>
    </row>
    <row r="36" spans="1:19" s="55" customFormat="1" ht="13">
      <c r="A36" s="1086"/>
      <c r="B36" s="1095"/>
      <c r="C36" s="1091"/>
      <c r="D36" s="1091"/>
      <c r="E36" s="1091"/>
      <c r="F36" s="1067" t="s">
        <v>380</v>
      </c>
      <c r="G36" s="1068"/>
      <c r="H36" s="1068"/>
      <c r="I36" s="1068"/>
      <c r="J36" s="1077" t="s">
        <v>391</v>
      </c>
      <c r="K36" s="1066"/>
      <c r="L36" s="1064"/>
      <c r="M36" s="1065"/>
      <c r="N36" s="1065"/>
      <c r="O36" s="1066"/>
      <c r="P36" s="1064"/>
      <c r="Q36" s="1065"/>
      <c r="R36" s="1065"/>
      <c r="S36" s="1066"/>
    </row>
    <row r="37" spans="1:19" s="55" customFormat="1" ht="42" customHeight="1" thickBot="1">
      <c r="A37" s="1086"/>
      <c r="B37" s="847" t="s">
        <v>301</v>
      </c>
      <c r="C37" s="848" t="s">
        <v>373</v>
      </c>
      <c r="D37" s="848" t="s">
        <v>344</v>
      </c>
      <c r="E37" s="849" t="s">
        <v>381</v>
      </c>
      <c r="F37" s="850" t="s">
        <v>301</v>
      </c>
      <c r="G37" s="848" t="s">
        <v>373</v>
      </c>
      <c r="H37" s="848" t="s">
        <v>344</v>
      </c>
      <c r="I37" s="851" t="s">
        <v>324</v>
      </c>
      <c r="J37" s="852" t="s">
        <v>301</v>
      </c>
      <c r="K37" s="853" t="s">
        <v>373</v>
      </c>
      <c r="L37" s="850" t="s">
        <v>301</v>
      </c>
      <c r="M37" s="848" t="s">
        <v>373</v>
      </c>
      <c r="N37" s="848" t="s">
        <v>344</v>
      </c>
      <c r="O37" s="851" t="s">
        <v>324</v>
      </c>
      <c r="P37" s="850" t="s">
        <v>301</v>
      </c>
      <c r="Q37" s="848" t="s">
        <v>373</v>
      </c>
      <c r="R37" s="848" t="s">
        <v>344</v>
      </c>
      <c r="S37" s="851" t="s">
        <v>324</v>
      </c>
    </row>
    <row r="38" spans="1:19" s="55" customFormat="1" ht="13">
      <c r="A38" s="606" t="s">
        <v>266</v>
      </c>
      <c r="B38" s="854">
        <f>+'PRESCO PV'!B7</f>
        <v>7185</v>
      </c>
      <c r="C38" s="855">
        <f>+'PRESCO PV'!G7</f>
        <v>283</v>
      </c>
      <c r="D38" s="855">
        <f>+'PRESCO PV'!E7</f>
        <v>254</v>
      </c>
      <c r="E38" s="856">
        <f>+'PRESCO PV'!F7</f>
        <v>151</v>
      </c>
      <c r="F38" s="857">
        <f>+'NIV1 PRV'!M7</f>
        <v>24520</v>
      </c>
      <c r="G38" s="855">
        <f>+'NIV1 PRV'!BF7</f>
        <v>788</v>
      </c>
      <c r="H38" s="855">
        <f>+'NIV1 PRV'!BB7</f>
        <v>820</v>
      </c>
      <c r="I38" s="855">
        <f>+'NIV1 PRV'!BC7</f>
        <v>199</v>
      </c>
      <c r="J38" s="855">
        <f>+'NIV1 PRV'!O7+'NIV1 PRV'!R7</f>
        <v>736</v>
      </c>
      <c r="K38" s="858">
        <f>+'NIV1 PRV'!Q7+'NIV1 PRV'!T7</f>
        <v>362</v>
      </c>
      <c r="L38" s="857">
        <f>+'NIV II PV'!N7</f>
        <v>10413</v>
      </c>
      <c r="M38" s="855">
        <f>+'NIV II PV'!AS7</f>
        <v>524</v>
      </c>
      <c r="N38" s="855">
        <f>+'NIV II PV'!AO7</f>
        <v>348</v>
      </c>
      <c r="O38" s="858">
        <f>+'NIV II PV'!AP7</f>
        <v>66</v>
      </c>
      <c r="P38" s="857">
        <f>+'NIV III PV'!U8</f>
        <v>4350</v>
      </c>
      <c r="Q38" s="855">
        <f>+'NIV III PV'!BL8</f>
        <v>170</v>
      </c>
      <c r="R38" s="855">
        <f>+'NIV III PV'!BH8</f>
        <v>150</v>
      </c>
      <c r="S38" s="858">
        <f>+'NIV III PV'!BI8</f>
        <v>21</v>
      </c>
    </row>
    <row r="39" spans="1:19" s="55" customFormat="1" ht="13">
      <c r="A39" s="859" t="s">
        <v>8</v>
      </c>
      <c r="B39" s="854">
        <f>+'PRESCO PV'!B8</f>
        <v>2118</v>
      </c>
      <c r="C39" s="855">
        <f>+'PRESCO PV'!G8</f>
        <v>92</v>
      </c>
      <c r="D39" s="855">
        <f>+'PRESCO PV'!E8</f>
        <v>65</v>
      </c>
      <c r="E39" s="856">
        <f>+'PRESCO PV'!F8</f>
        <v>38</v>
      </c>
      <c r="F39" s="857">
        <f>+'NIV1 PRV'!M8</f>
        <v>19156</v>
      </c>
      <c r="G39" s="855">
        <f>+'NIV1 PRV'!BF8</f>
        <v>490</v>
      </c>
      <c r="H39" s="855">
        <f>+'NIV1 PRV'!BB8</f>
        <v>581</v>
      </c>
      <c r="I39" s="855">
        <f>+'NIV1 PRV'!BC8</f>
        <v>214</v>
      </c>
      <c r="J39" s="855">
        <f>+'NIV1 PRV'!O8+'NIV1 PRV'!R8</f>
        <v>0</v>
      </c>
      <c r="K39" s="858">
        <f>+'NIV1 PRV'!Q8+'NIV1 PRV'!T8</f>
        <v>0</v>
      </c>
      <c r="L39" s="857">
        <f>+'NIV II PV'!N8</f>
        <v>6807</v>
      </c>
      <c r="M39" s="855">
        <f>+'NIV II PV'!AS8</f>
        <v>319</v>
      </c>
      <c r="N39" s="855">
        <f>+'NIV II PV'!AO8</f>
        <v>200</v>
      </c>
      <c r="O39" s="858">
        <f>+'NIV II PV'!AP8</f>
        <v>41</v>
      </c>
      <c r="P39" s="857">
        <f>+'NIV III PV'!U9</f>
        <v>3128</v>
      </c>
      <c r="Q39" s="855">
        <f>+'NIV III PV'!BL9</f>
        <v>122</v>
      </c>
      <c r="R39" s="855">
        <f>+'NIV III PV'!BH9</f>
        <v>80</v>
      </c>
      <c r="S39" s="858">
        <f>+'NIV III PV'!BI9</f>
        <v>14</v>
      </c>
    </row>
    <row r="40" spans="1:19" s="55" customFormat="1" ht="13">
      <c r="A40" s="860" t="s">
        <v>13</v>
      </c>
      <c r="B40" s="854">
        <f>+'PRESCO PV'!B9</f>
        <v>67609</v>
      </c>
      <c r="C40" s="855">
        <f>+'PRESCO PV'!G9</f>
        <v>2366</v>
      </c>
      <c r="D40" s="855">
        <f>+'PRESCO PV'!E9</f>
        <v>2701</v>
      </c>
      <c r="E40" s="856">
        <f>+'PRESCO PV'!F9</f>
        <v>1224</v>
      </c>
      <c r="F40" s="857">
        <f>+'NIV1 PRV'!M9</f>
        <v>226083</v>
      </c>
      <c r="G40" s="855">
        <f>+'NIV1 PRV'!BF9</f>
        <v>7056</v>
      </c>
      <c r="H40" s="855">
        <f>+'NIV1 PRV'!BB9</f>
        <v>11073</v>
      </c>
      <c r="I40" s="855">
        <f>+'NIV1 PRV'!BC9</f>
        <v>1699</v>
      </c>
      <c r="J40" s="855">
        <f>+'NIV1 PRV'!O9+'NIV1 PRV'!R9</f>
        <v>0</v>
      </c>
      <c r="K40" s="858">
        <f>+'NIV1 PRV'!Q9+'NIV1 PRV'!T9</f>
        <v>0</v>
      </c>
      <c r="L40" s="857">
        <f>+'NIV II PV'!N9</f>
        <v>111682</v>
      </c>
      <c r="M40" s="855">
        <f>+'NIV II PV'!AS9</f>
        <v>6824</v>
      </c>
      <c r="N40" s="855">
        <f>+'NIV II PV'!AO9</f>
        <v>3385</v>
      </c>
      <c r="O40" s="858">
        <f>+'NIV II PV'!AP9</f>
        <v>723</v>
      </c>
      <c r="P40" s="857">
        <f>+'NIV III PV'!U10</f>
        <v>45994</v>
      </c>
      <c r="Q40" s="855">
        <f>+'NIV III PV'!BL10</f>
        <v>3126</v>
      </c>
      <c r="R40" s="855">
        <f>+'NIV III PV'!BH10</f>
        <v>1326</v>
      </c>
      <c r="S40" s="858">
        <f>+'NIV III PV'!BI10</f>
        <v>277</v>
      </c>
    </row>
    <row r="41" spans="1:19" s="55" customFormat="1" ht="13">
      <c r="A41" s="859" t="s">
        <v>22</v>
      </c>
      <c r="B41" s="854">
        <f>+'PRESCO PV'!B10</f>
        <v>6384</v>
      </c>
      <c r="C41" s="855">
        <f>+'PRESCO PV'!G10</f>
        <v>218</v>
      </c>
      <c r="D41" s="855">
        <f>+'PRESCO PV'!E10</f>
        <v>189</v>
      </c>
      <c r="E41" s="856">
        <f>+'PRESCO PV'!F10</f>
        <v>129</v>
      </c>
      <c r="F41" s="857">
        <f>+'NIV1 PRV'!M10</f>
        <v>11190</v>
      </c>
      <c r="G41" s="855">
        <f>+'NIV1 PRV'!BF10</f>
        <v>332</v>
      </c>
      <c r="H41" s="855">
        <f>+'NIV1 PRV'!BB10</f>
        <v>320</v>
      </c>
      <c r="I41" s="855">
        <f>+'NIV1 PRV'!BC10</f>
        <v>109</v>
      </c>
      <c r="J41" s="855">
        <f>+'NIV1 PRV'!O10+'NIV1 PRV'!R10</f>
        <v>0</v>
      </c>
      <c r="K41" s="858">
        <f>+'NIV1 PRV'!Q10+'NIV1 PRV'!T10</f>
        <v>0</v>
      </c>
      <c r="L41" s="857">
        <f>+'NIV II PV'!N10</f>
        <v>10662</v>
      </c>
      <c r="M41" s="855">
        <f>+'NIV II PV'!AS10</f>
        <v>424</v>
      </c>
      <c r="N41" s="855">
        <f>+'NIV II PV'!AO10</f>
        <v>221</v>
      </c>
      <c r="O41" s="858">
        <f>+'NIV II PV'!AP10</f>
        <v>45</v>
      </c>
      <c r="P41" s="857">
        <f>+'NIV III PV'!U11</f>
        <v>2951</v>
      </c>
      <c r="Q41" s="855">
        <f>+'NIV III PV'!BL11</f>
        <v>101</v>
      </c>
      <c r="R41" s="855">
        <f>+'NIV III PV'!BH11</f>
        <v>64</v>
      </c>
      <c r="S41" s="858">
        <f>+'NIV III PV'!BI11</f>
        <v>12</v>
      </c>
    </row>
    <row r="42" spans="1:19" s="55" customFormat="1" ht="13">
      <c r="A42" s="859" t="s">
        <v>29</v>
      </c>
      <c r="B42" s="854">
        <f>+'PRESCO PV'!B11</f>
        <v>1064</v>
      </c>
      <c r="C42" s="855">
        <f>+'PRESCO PV'!G11</f>
        <v>28</v>
      </c>
      <c r="D42" s="855">
        <f>+'PRESCO PV'!E11</f>
        <v>20</v>
      </c>
      <c r="E42" s="856">
        <f>+'PRESCO PV'!F11</f>
        <v>11</v>
      </c>
      <c r="F42" s="857">
        <f>+'NIV1 PRV'!M11</f>
        <v>11285</v>
      </c>
      <c r="G42" s="855">
        <f>+'NIV1 PRV'!BF11</f>
        <v>209</v>
      </c>
      <c r="H42" s="855">
        <f>+'NIV1 PRV'!BB11</f>
        <v>212</v>
      </c>
      <c r="I42" s="855">
        <f>+'NIV1 PRV'!BC11</f>
        <v>113</v>
      </c>
      <c r="J42" s="855">
        <f>+'NIV1 PRV'!O11+'NIV1 PRV'!R11</f>
        <v>0</v>
      </c>
      <c r="K42" s="858">
        <f>+'NIV1 PRV'!Q11+'NIV1 PRV'!T11</f>
        <v>0</v>
      </c>
      <c r="L42" s="857">
        <f>+'NIV II PV'!N11</f>
        <v>889</v>
      </c>
      <c r="M42" s="855">
        <f>+'NIV II PV'!AS11</f>
        <v>34</v>
      </c>
      <c r="N42" s="855">
        <f>+'NIV II PV'!AO11</f>
        <v>28</v>
      </c>
      <c r="O42" s="858">
        <f>+'NIV II PV'!AP11</f>
        <v>7</v>
      </c>
      <c r="P42" s="857">
        <f>+'NIV III PV'!U12</f>
        <v>107</v>
      </c>
      <c r="Q42" s="855">
        <f>+'NIV III PV'!BL12</f>
        <v>4</v>
      </c>
      <c r="R42" s="855">
        <f>+'NIV III PV'!BH12</f>
        <v>3</v>
      </c>
      <c r="S42" s="858">
        <f>+'NIV III PV'!BI12</f>
        <v>1</v>
      </c>
    </row>
    <row r="43" spans="1:19" s="55" customFormat="1" ht="13">
      <c r="A43" s="859" t="s">
        <v>34</v>
      </c>
      <c r="B43" s="854">
        <f>+'PRESCO PV'!B12</f>
        <v>2877</v>
      </c>
      <c r="C43" s="855">
        <f>+'PRESCO PV'!G12</f>
        <v>78</v>
      </c>
      <c r="D43" s="855">
        <f>+'PRESCO PV'!E12</f>
        <v>69</v>
      </c>
      <c r="E43" s="856">
        <f>+'PRESCO PV'!F12</f>
        <v>32</v>
      </c>
      <c r="F43" s="857">
        <f>+'NIV1 PRV'!M12</f>
        <v>13865</v>
      </c>
      <c r="G43" s="855">
        <f>+'NIV1 PRV'!BF12</f>
        <v>269</v>
      </c>
      <c r="H43" s="855">
        <f>+'NIV1 PRV'!BB12</f>
        <v>285</v>
      </c>
      <c r="I43" s="855">
        <f>+'NIV1 PRV'!BC12</f>
        <v>92</v>
      </c>
      <c r="J43" s="855">
        <f>+'NIV1 PRV'!O12+'NIV1 PRV'!R12</f>
        <v>189</v>
      </c>
      <c r="K43" s="858">
        <f>+'NIV1 PRV'!Q12+'NIV1 PRV'!T12</f>
        <v>102</v>
      </c>
      <c r="L43" s="857">
        <f>+'NIV II PV'!N12</f>
        <v>4633</v>
      </c>
      <c r="M43" s="855">
        <f>+'NIV II PV'!AS12</f>
        <v>107</v>
      </c>
      <c r="N43" s="855">
        <f>+'NIV II PV'!AO12</f>
        <v>99</v>
      </c>
      <c r="O43" s="858">
        <f>+'NIV II PV'!AP12</f>
        <v>17</v>
      </c>
      <c r="P43" s="857">
        <f>+'NIV III PV'!U13</f>
        <v>1163</v>
      </c>
      <c r="Q43" s="855">
        <f>+'NIV III PV'!BL13</f>
        <v>34</v>
      </c>
      <c r="R43" s="855">
        <f>+'NIV III PV'!BH13</f>
        <v>20</v>
      </c>
      <c r="S43" s="858">
        <f>+'NIV III PV'!BI13</f>
        <v>4</v>
      </c>
    </row>
    <row r="44" spans="1:19" s="55" customFormat="1" ht="13">
      <c r="A44" s="859" t="s">
        <v>268</v>
      </c>
      <c r="B44" s="854">
        <f>+'PRESCO PV'!B13</f>
        <v>8503</v>
      </c>
      <c r="C44" s="855">
        <f>+'PRESCO PV'!G13</f>
        <v>399</v>
      </c>
      <c r="D44" s="855">
        <f>+'PRESCO PV'!E13</f>
        <v>258</v>
      </c>
      <c r="E44" s="856">
        <f>+'PRESCO PV'!F13</f>
        <v>91</v>
      </c>
      <c r="F44" s="857">
        <f>+'NIV1 PRV'!M13</f>
        <v>33731</v>
      </c>
      <c r="G44" s="855">
        <f>+'NIV1 PRV'!BF13</f>
        <v>836</v>
      </c>
      <c r="H44" s="855">
        <f>+'NIV1 PRV'!BB13</f>
        <v>1023</v>
      </c>
      <c r="I44" s="855">
        <f>+'NIV1 PRV'!BC13</f>
        <v>294</v>
      </c>
      <c r="J44" s="855">
        <f>+'NIV1 PRV'!O13+'NIV1 PRV'!R13</f>
        <v>0</v>
      </c>
      <c r="K44" s="858">
        <f>+'NIV1 PRV'!Q13+'NIV1 PRV'!T13</f>
        <v>0</v>
      </c>
      <c r="L44" s="857">
        <f>+'NIV II PV'!N13</f>
        <v>8440</v>
      </c>
      <c r="M44" s="855">
        <f>+'NIV II PV'!AS13</f>
        <v>448</v>
      </c>
      <c r="N44" s="855">
        <f>+'NIV II PV'!AO13</f>
        <v>216</v>
      </c>
      <c r="O44" s="858">
        <f>+'NIV II PV'!AP13</f>
        <v>50</v>
      </c>
      <c r="P44" s="857">
        <f>+'NIV III PV'!U14</f>
        <v>2734</v>
      </c>
      <c r="Q44" s="855">
        <f>+'NIV III PV'!BL14</f>
        <v>146</v>
      </c>
      <c r="R44" s="855">
        <f>+'NIV III PV'!BH14</f>
        <v>55</v>
      </c>
      <c r="S44" s="858">
        <f>+'NIV III PV'!BI14</f>
        <v>15</v>
      </c>
    </row>
    <row r="45" spans="1:19" s="55" customFormat="1" ht="13">
      <c r="A45" s="859" t="s">
        <v>267</v>
      </c>
      <c r="B45" s="854">
        <f>+'PRESCO PV'!B14</f>
        <v>1451</v>
      </c>
      <c r="C45" s="855">
        <f>+'PRESCO PV'!G14</f>
        <v>52</v>
      </c>
      <c r="D45" s="855">
        <f>+'PRESCO PV'!E14</f>
        <v>44</v>
      </c>
      <c r="E45" s="856">
        <f>+'PRESCO PV'!F14</f>
        <v>20</v>
      </c>
      <c r="F45" s="857">
        <f>+'NIV1 PRV'!M14</f>
        <v>4352</v>
      </c>
      <c r="G45" s="855">
        <f>+'NIV1 PRV'!BF14</f>
        <v>117</v>
      </c>
      <c r="H45" s="855">
        <f>+'NIV1 PRV'!BB14</f>
        <v>151</v>
      </c>
      <c r="I45" s="855">
        <f>+'NIV1 PRV'!BC14</f>
        <v>21</v>
      </c>
      <c r="J45" s="855">
        <f>+'NIV1 PRV'!O14+'NIV1 PRV'!R14</f>
        <v>0</v>
      </c>
      <c r="K45" s="858">
        <f>+'NIV1 PRV'!Q14+'NIV1 PRV'!T14</f>
        <v>0</v>
      </c>
      <c r="L45" s="857">
        <f>+'NIV II PV'!N14</f>
        <v>2299</v>
      </c>
      <c r="M45" s="855">
        <f>+'NIV II PV'!AS14</f>
        <v>81</v>
      </c>
      <c r="N45" s="855">
        <f>+'NIV II PV'!AO14</f>
        <v>49</v>
      </c>
      <c r="O45" s="858">
        <f>+'NIV II PV'!AP14</f>
        <v>10</v>
      </c>
      <c r="P45" s="857">
        <f>+'NIV III PV'!U15</f>
        <v>1272</v>
      </c>
      <c r="Q45" s="855">
        <f>+'NIV III PV'!BL15</f>
        <v>54</v>
      </c>
      <c r="R45" s="855">
        <f>+'NIV III PV'!BH15</f>
        <v>22</v>
      </c>
      <c r="S45" s="858">
        <f>+'NIV III PV'!BI15</f>
        <v>4</v>
      </c>
    </row>
    <row r="46" spans="1:19" s="55" customFormat="1" ht="13">
      <c r="A46" s="859" t="s">
        <v>54</v>
      </c>
      <c r="B46" s="854">
        <f>+'PRESCO PV'!B15</f>
        <v>10718</v>
      </c>
      <c r="C46" s="855">
        <f>+'PRESCO PV'!G15</f>
        <v>563</v>
      </c>
      <c r="D46" s="855">
        <f>+'PRESCO PV'!E15</f>
        <v>399</v>
      </c>
      <c r="E46" s="856">
        <f>+'PRESCO PV'!F15</f>
        <v>125</v>
      </c>
      <c r="F46" s="857">
        <f>+'NIV1 PRV'!M15</f>
        <v>22664</v>
      </c>
      <c r="G46" s="855">
        <f>+'NIV1 PRV'!BF15</f>
        <v>686</v>
      </c>
      <c r="H46" s="855">
        <f>+'NIV1 PRV'!BB15</f>
        <v>815</v>
      </c>
      <c r="I46" s="855">
        <f>+'NIV1 PRV'!BC15</f>
        <v>132</v>
      </c>
      <c r="J46" s="855">
        <f>+'NIV1 PRV'!O15+'NIV1 PRV'!R15</f>
        <v>15</v>
      </c>
      <c r="K46" s="858">
        <f>+'NIV1 PRV'!Q15+'NIV1 PRV'!T15</f>
        <v>7</v>
      </c>
      <c r="L46" s="857">
        <f>+'NIV II PV'!N15</f>
        <v>10156</v>
      </c>
      <c r="M46" s="855">
        <f>+'NIV II PV'!AS15</f>
        <v>564</v>
      </c>
      <c r="N46" s="855">
        <f>+'NIV II PV'!AO15</f>
        <v>257</v>
      </c>
      <c r="O46" s="858">
        <f>+'NIV II PV'!AP15</f>
        <v>50</v>
      </c>
      <c r="P46" s="857">
        <f>+'NIV III PV'!U16</f>
        <v>3654</v>
      </c>
      <c r="Q46" s="855">
        <f>+'NIV III PV'!BL16</f>
        <v>160</v>
      </c>
      <c r="R46" s="855">
        <f>+'NIV III PV'!BH16</f>
        <v>68</v>
      </c>
      <c r="S46" s="858">
        <f>+'NIV III PV'!BI16</f>
        <v>9</v>
      </c>
    </row>
    <row r="47" spans="1:19" s="55" customFormat="1" ht="13">
      <c r="A47" s="859" t="s">
        <v>62</v>
      </c>
      <c r="B47" s="854">
        <f>+'PRESCO PV'!B16</f>
        <v>809</v>
      </c>
      <c r="C47" s="855">
        <f>+'PRESCO PV'!G16</f>
        <v>24</v>
      </c>
      <c r="D47" s="855">
        <f>+'PRESCO PV'!E16</f>
        <v>29</v>
      </c>
      <c r="E47" s="856">
        <f>+'PRESCO PV'!F16</f>
        <v>18</v>
      </c>
      <c r="F47" s="857">
        <f>+'NIV1 PRV'!M16</f>
        <v>4191</v>
      </c>
      <c r="G47" s="855">
        <f>+'NIV1 PRV'!BF16</f>
        <v>98</v>
      </c>
      <c r="H47" s="855">
        <f>+'NIV1 PRV'!BB16</f>
        <v>100</v>
      </c>
      <c r="I47" s="855">
        <f>+'NIV1 PRV'!BC16</f>
        <v>27</v>
      </c>
      <c r="J47" s="855">
        <f>+'NIV1 PRV'!O16+'NIV1 PRV'!R16</f>
        <v>0</v>
      </c>
      <c r="K47" s="858">
        <f>+'NIV1 PRV'!Q16+'NIV1 PRV'!T16</f>
        <v>0</v>
      </c>
      <c r="L47" s="857">
        <f>+'NIV II PV'!N16</f>
        <v>1294</v>
      </c>
      <c r="M47" s="855">
        <f>+'NIV II PV'!AS16</f>
        <v>62</v>
      </c>
      <c r="N47" s="855">
        <f>+'NIV II PV'!AO16</f>
        <v>38</v>
      </c>
      <c r="O47" s="858">
        <f>+'NIV II PV'!AP16</f>
        <v>14</v>
      </c>
      <c r="P47" s="857">
        <f>+'NIV III PV'!U17</f>
        <v>97</v>
      </c>
      <c r="Q47" s="855">
        <f>+'NIV III PV'!BL17</f>
        <v>7</v>
      </c>
      <c r="R47" s="855">
        <f>+'NIV III PV'!BH17</f>
        <v>3</v>
      </c>
      <c r="S47" s="858">
        <f>+'NIV III PV'!BI17</f>
        <v>1</v>
      </c>
    </row>
    <row r="48" spans="1:19" s="55" customFormat="1" ht="13">
      <c r="A48" s="859" t="s">
        <v>66</v>
      </c>
      <c r="B48" s="854">
        <f>+'PRESCO PV'!B17</f>
        <v>6056</v>
      </c>
      <c r="C48" s="855">
        <f>+'PRESCO PV'!G17</f>
        <v>266</v>
      </c>
      <c r="D48" s="855">
        <f>+'PRESCO PV'!E17</f>
        <v>246</v>
      </c>
      <c r="E48" s="856">
        <f>+'PRESCO PV'!F17</f>
        <v>125</v>
      </c>
      <c r="F48" s="857">
        <f>+'NIV1 PRV'!M17</f>
        <v>26781</v>
      </c>
      <c r="G48" s="855">
        <f>+'NIV1 PRV'!BF17</f>
        <v>728</v>
      </c>
      <c r="H48" s="855">
        <f>+'NIV1 PRV'!BB17</f>
        <v>913</v>
      </c>
      <c r="I48" s="855">
        <f>+'NIV1 PRV'!BC17</f>
        <v>191</v>
      </c>
      <c r="J48" s="855">
        <f>+'NIV1 PRV'!O17+'NIV1 PRV'!R17</f>
        <v>0</v>
      </c>
      <c r="K48" s="858">
        <f>+'NIV1 PRV'!Q17+'NIV1 PRV'!T17</f>
        <v>0</v>
      </c>
      <c r="L48" s="857">
        <f>+'NIV II PV'!N17</f>
        <v>13371</v>
      </c>
      <c r="M48" s="855">
        <f>+'NIV II PV'!AS17</f>
        <v>564</v>
      </c>
      <c r="N48" s="855">
        <f>+'NIV II PV'!AO17</f>
        <v>344</v>
      </c>
      <c r="O48" s="858">
        <f>+'NIV II PV'!AP17</f>
        <v>84</v>
      </c>
      <c r="P48" s="857">
        <f>+'NIV III PV'!U18</f>
        <v>3823</v>
      </c>
      <c r="Q48" s="855">
        <f>+'NIV III PV'!BL18</f>
        <v>200</v>
      </c>
      <c r="R48" s="855">
        <f>+'NIV III PV'!BH18</f>
        <v>99</v>
      </c>
      <c r="S48" s="858">
        <f>+'NIV III PV'!BI18</f>
        <v>24</v>
      </c>
    </row>
    <row r="49" spans="1:21" s="55" customFormat="1" ht="13">
      <c r="A49" s="860" t="s">
        <v>73</v>
      </c>
      <c r="B49" s="854">
        <f>+'PRESCO PV'!B18</f>
        <v>2380</v>
      </c>
      <c r="C49" s="855">
        <f>+'PRESCO PV'!G18</f>
        <v>80</v>
      </c>
      <c r="D49" s="855">
        <f>+'PRESCO PV'!E18</f>
        <v>67</v>
      </c>
      <c r="E49" s="856">
        <f>+'PRESCO PV'!F18</f>
        <v>40</v>
      </c>
      <c r="F49" s="857">
        <f>+'NIV1 PRV'!M18</f>
        <v>31163</v>
      </c>
      <c r="G49" s="855">
        <f>+'NIV1 PRV'!BF18</f>
        <v>1028</v>
      </c>
      <c r="H49" s="855">
        <f>+'NIV1 PRV'!BB18</f>
        <v>828</v>
      </c>
      <c r="I49" s="855">
        <f>+'NIV1 PRV'!BC18</f>
        <v>308</v>
      </c>
      <c r="J49" s="855">
        <f>+'NIV1 PRV'!O18+'NIV1 PRV'!R18</f>
        <v>0</v>
      </c>
      <c r="K49" s="858">
        <f>+'NIV1 PRV'!Q18+'NIV1 PRV'!T18</f>
        <v>0</v>
      </c>
      <c r="L49" s="857">
        <f>+'NIV II PV'!N18</f>
        <v>8251</v>
      </c>
      <c r="M49" s="855">
        <f>+'NIV II PV'!AS18</f>
        <v>220</v>
      </c>
      <c r="N49" s="855">
        <f>+'NIV II PV'!AO18</f>
        <v>164</v>
      </c>
      <c r="O49" s="858">
        <f>+'NIV II PV'!AP18</f>
        <v>33</v>
      </c>
      <c r="P49" s="857">
        <f>+'NIV III PV'!U19</f>
        <v>1250</v>
      </c>
      <c r="Q49" s="855">
        <f>+'NIV III PV'!BL19</f>
        <v>55</v>
      </c>
      <c r="R49" s="855">
        <f>+'NIV III PV'!BH19</f>
        <v>27</v>
      </c>
      <c r="S49" s="858">
        <f>+'NIV III PV'!BI19</f>
        <v>8</v>
      </c>
    </row>
    <row r="50" spans="1:21" s="55" customFormat="1" ht="13">
      <c r="A50" s="859" t="s">
        <v>76</v>
      </c>
      <c r="B50" s="854">
        <f>+'PRESCO PV'!B19</f>
        <v>9404</v>
      </c>
      <c r="C50" s="855">
        <f>+'PRESCO PV'!G19</f>
        <v>336</v>
      </c>
      <c r="D50" s="855">
        <f>+'PRESCO PV'!E19</f>
        <v>322</v>
      </c>
      <c r="E50" s="856">
        <f>+'PRESCO PV'!F19</f>
        <v>165</v>
      </c>
      <c r="F50" s="857">
        <f>+'NIV1 PRV'!M19</f>
        <v>34691</v>
      </c>
      <c r="G50" s="855">
        <f>+'NIV1 PRV'!BF19</f>
        <v>914</v>
      </c>
      <c r="H50" s="855">
        <f>+'NIV1 PRV'!BB19</f>
        <v>1180</v>
      </c>
      <c r="I50" s="855">
        <f>+'NIV1 PRV'!BC19</f>
        <v>213</v>
      </c>
      <c r="J50" s="855">
        <f>+'NIV1 PRV'!O19+'NIV1 PRV'!R19</f>
        <v>496</v>
      </c>
      <c r="K50" s="858">
        <f>+'NIV1 PRV'!Q19+'NIV1 PRV'!T19</f>
        <v>244</v>
      </c>
      <c r="L50" s="857">
        <f>+'NIV II PV'!N19</f>
        <v>18606</v>
      </c>
      <c r="M50" s="855">
        <f>+'NIV II PV'!AS19</f>
        <v>739</v>
      </c>
      <c r="N50" s="855">
        <f>+'NIV II PV'!AO19</f>
        <v>447</v>
      </c>
      <c r="O50" s="858">
        <f>+'NIV II PV'!AP19</f>
        <v>94</v>
      </c>
      <c r="P50" s="857">
        <f>+'NIV III PV'!U20</f>
        <v>5594</v>
      </c>
      <c r="Q50" s="855">
        <f>+'NIV III PV'!BL20</f>
        <v>298</v>
      </c>
      <c r="R50" s="855">
        <f>+'NIV III PV'!BH20</f>
        <v>145</v>
      </c>
      <c r="S50" s="858">
        <f>+'NIV III PV'!BI20</f>
        <v>36</v>
      </c>
    </row>
    <row r="51" spans="1:21" s="55" customFormat="1" ht="13">
      <c r="A51" s="859" t="s">
        <v>82</v>
      </c>
      <c r="B51" s="854">
        <f>+'PRESCO PV'!B20</f>
        <v>7888</v>
      </c>
      <c r="C51" s="855">
        <f>+'PRESCO PV'!G20</f>
        <v>286</v>
      </c>
      <c r="D51" s="855">
        <f>+'PRESCO PV'!E20</f>
        <v>264</v>
      </c>
      <c r="E51" s="856">
        <f>+'PRESCO PV'!F20</f>
        <v>149</v>
      </c>
      <c r="F51" s="857">
        <f>+'NIV1 PRV'!M20</f>
        <v>63984</v>
      </c>
      <c r="G51" s="855">
        <f>+'NIV1 PRV'!BF20</f>
        <v>1529</v>
      </c>
      <c r="H51" s="855">
        <f>+'NIV1 PRV'!BB20</f>
        <v>1564</v>
      </c>
      <c r="I51" s="855">
        <f>+'NIV1 PRV'!BC20</f>
        <v>538</v>
      </c>
      <c r="J51" s="855">
        <f>+'NIV1 PRV'!O20+'NIV1 PRV'!R20</f>
        <v>72</v>
      </c>
      <c r="K51" s="858">
        <f>+'NIV1 PRV'!Q20+'NIV1 PRV'!T20</f>
        <v>43</v>
      </c>
      <c r="L51" s="857">
        <f>+'NIV II PV'!N20</f>
        <v>16651</v>
      </c>
      <c r="M51" s="855">
        <f>+'NIV II PV'!AS20</f>
        <v>695</v>
      </c>
      <c r="N51" s="855">
        <f>+'NIV II PV'!AO20</f>
        <v>415</v>
      </c>
      <c r="O51" s="858">
        <f>+'NIV II PV'!AP20</f>
        <v>79</v>
      </c>
      <c r="P51" s="857">
        <f>+'NIV III PV'!U21</f>
        <v>6535</v>
      </c>
      <c r="Q51" s="855">
        <f>+'NIV III PV'!BL21</f>
        <v>255</v>
      </c>
      <c r="R51" s="855">
        <f>+'NIV III PV'!BH21</f>
        <v>160</v>
      </c>
      <c r="S51" s="858">
        <f>+'NIV III PV'!BI21</f>
        <v>29</v>
      </c>
    </row>
    <row r="52" spans="1:21" s="55" customFormat="1" ht="13">
      <c r="A52" s="859" t="s">
        <v>88</v>
      </c>
      <c r="B52" s="854">
        <f>+'PRESCO PV'!B21</f>
        <v>2409</v>
      </c>
      <c r="C52" s="855">
        <f>+'PRESCO PV'!G21</f>
        <v>64</v>
      </c>
      <c r="D52" s="855">
        <f>+'PRESCO PV'!E21</f>
        <v>58</v>
      </c>
      <c r="E52" s="856">
        <f>+'PRESCO PV'!F21</f>
        <v>28</v>
      </c>
      <c r="F52" s="857">
        <f>+'NIV1 PRV'!M21</f>
        <v>9495</v>
      </c>
      <c r="G52" s="855">
        <f>+'NIV1 PRV'!BF21</f>
        <v>229</v>
      </c>
      <c r="H52" s="855">
        <f>+'NIV1 PRV'!BB21</f>
        <v>258</v>
      </c>
      <c r="I52" s="855">
        <f>+'NIV1 PRV'!BC21</f>
        <v>54</v>
      </c>
      <c r="J52" s="855">
        <f>+'NIV1 PRV'!O21+'NIV1 PRV'!R21</f>
        <v>0</v>
      </c>
      <c r="K52" s="858">
        <f>+'NIV1 PRV'!Q21+'NIV1 PRV'!T21</f>
        <v>0</v>
      </c>
      <c r="L52" s="857">
        <f>+'NIV II PV'!N21</f>
        <v>2411</v>
      </c>
      <c r="M52" s="855">
        <f>+'NIV II PV'!AS21</f>
        <v>102</v>
      </c>
      <c r="N52" s="855">
        <f>+'NIV II PV'!AO21</f>
        <v>48</v>
      </c>
      <c r="O52" s="858">
        <f>+'NIV II PV'!AP21</f>
        <v>17</v>
      </c>
      <c r="P52" s="857">
        <f>+'NIV III PV'!U22</f>
        <v>509</v>
      </c>
      <c r="Q52" s="855">
        <f>+'NIV III PV'!BL22</f>
        <v>26</v>
      </c>
      <c r="R52" s="855">
        <f>+'NIV III PV'!BH22</f>
        <v>10</v>
      </c>
      <c r="S52" s="858">
        <f>+'NIV III PV'!BI22</f>
        <v>3</v>
      </c>
    </row>
    <row r="53" spans="1:21" s="55" customFormat="1" ht="13">
      <c r="A53" s="860" t="s">
        <v>92</v>
      </c>
      <c r="B53" s="854">
        <f>+'PRESCO PV'!B22</f>
        <v>2756</v>
      </c>
      <c r="C53" s="855">
        <f>+'PRESCO PV'!G22</f>
        <v>107</v>
      </c>
      <c r="D53" s="855">
        <f>+'PRESCO PV'!E22</f>
        <v>111</v>
      </c>
      <c r="E53" s="856">
        <f>+'PRESCO PV'!F22</f>
        <v>73</v>
      </c>
      <c r="F53" s="857">
        <f>+'NIV1 PRV'!M22</f>
        <v>49056</v>
      </c>
      <c r="G53" s="855">
        <f>+'NIV1 PRV'!BF22</f>
        <v>1331</v>
      </c>
      <c r="H53" s="855">
        <f>+'NIV1 PRV'!BB22</f>
        <v>1608</v>
      </c>
      <c r="I53" s="855">
        <f>+'NIV1 PRV'!BC22</f>
        <v>538</v>
      </c>
      <c r="J53" s="855">
        <f>+'NIV1 PRV'!O22+'NIV1 PRV'!R22</f>
        <v>36</v>
      </c>
      <c r="K53" s="858">
        <f>+'NIV1 PRV'!Q22+'NIV1 PRV'!T22</f>
        <v>18</v>
      </c>
      <c r="L53" s="857">
        <f>+'NIV II PV'!N22</f>
        <v>13197</v>
      </c>
      <c r="M53" s="855">
        <f>+'NIV II PV'!AS22</f>
        <v>526</v>
      </c>
      <c r="N53" s="855">
        <f>+'NIV II PV'!AO22</f>
        <v>374</v>
      </c>
      <c r="O53" s="858">
        <f>+'NIV II PV'!AP22</f>
        <v>89</v>
      </c>
      <c r="P53" s="857">
        <f>+'NIV III PV'!U23</f>
        <v>3777</v>
      </c>
      <c r="Q53" s="855">
        <f>+'NIV III PV'!BL23</f>
        <v>195</v>
      </c>
      <c r="R53" s="855">
        <f>+'NIV III PV'!BH23</f>
        <v>109</v>
      </c>
      <c r="S53" s="858">
        <f>+'NIV III PV'!BI23</f>
        <v>25</v>
      </c>
    </row>
    <row r="54" spans="1:21" s="55" customFormat="1" ht="13">
      <c r="A54" s="859" t="s">
        <v>96</v>
      </c>
      <c r="B54" s="854">
        <f>+'PRESCO PV'!B23</f>
        <v>356</v>
      </c>
      <c r="C54" s="855">
        <f>+'PRESCO PV'!G23</f>
        <v>21</v>
      </c>
      <c r="D54" s="855">
        <f>+'PRESCO PV'!E23</f>
        <v>10</v>
      </c>
      <c r="E54" s="856">
        <f>+'PRESCO PV'!F23</f>
        <v>5</v>
      </c>
      <c r="F54" s="857">
        <f>+'NIV1 PRV'!M23</f>
        <v>3510</v>
      </c>
      <c r="G54" s="855">
        <f>+'NIV1 PRV'!BF23</f>
        <v>78</v>
      </c>
      <c r="H54" s="855">
        <f>+'NIV1 PRV'!BB23</f>
        <v>72</v>
      </c>
      <c r="I54" s="855">
        <f>+'NIV1 PRV'!BC23</f>
        <v>19</v>
      </c>
      <c r="J54" s="855">
        <f>+'NIV1 PRV'!O23+'NIV1 PRV'!R23</f>
        <v>0</v>
      </c>
      <c r="K54" s="858">
        <f>+'NIV1 PRV'!Q23+'NIV1 PRV'!T23</f>
        <v>0</v>
      </c>
      <c r="L54" s="857">
        <f>+'NIV II PV'!N23</f>
        <v>647</v>
      </c>
      <c r="M54" s="855">
        <f>+'NIV II PV'!AS23</f>
        <v>39</v>
      </c>
      <c r="N54" s="855">
        <f>+'NIV II PV'!AO23</f>
        <v>15</v>
      </c>
      <c r="O54" s="858">
        <f>+'NIV II PV'!AP23</f>
        <v>4</v>
      </c>
      <c r="P54" s="857">
        <f>+'NIV III PV'!U24</f>
        <v>1091</v>
      </c>
      <c r="Q54" s="855">
        <f>+'NIV III PV'!BL24</f>
        <v>19</v>
      </c>
      <c r="R54" s="855">
        <f>+'NIV III PV'!BH24</f>
        <v>29</v>
      </c>
      <c r="S54" s="858">
        <f>+'NIV III PV'!BI24</f>
        <v>3</v>
      </c>
    </row>
    <row r="55" spans="1:21" s="55" customFormat="1" ht="13">
      <c r="A55" s="859" t="s">
        <v>102</v>
      </c>
      <c r="B55" s="854">
        <f>+'PRESCO PV'!B24</f>
        <v>3080</v>
      </c>
      <c r="C55" s="855">
        <f>+'PRESCO PV'!G24</f>
        <v>141</v>
      </c>
      <c r="D55" s="855">
        <f>+'PRESCO PV'!E24</f>
        <v>105</v>
      </c>
      <c r="E55" s="856">
        <f>+'PRESCO PV'!F24</f>
        <v>52</v>
      </c>
      <c r="F55" s="857">
        <f>+'NIV1 PRV'!M24</f>
        <v>12775</v>
      </c>
      <c r="G55" s="855">
        <f>+'NIV1 PRV'!BF24</f>
        <v>370</v>
      </c>
      <c r="H55" s="855">
        <f>+'NIV1 PRV'!BB24</f>
        <v>347</v>
      </c>
      <c r="I55" s="855">
        <f>+'NIV1 PRV'!BC24</f>
        <v>76</v>
      </c>
      <c r="J55" s="855">
        <f>+'NIV1 PRV'!O24+'NIV1 PRV'!R24</f>
        <v>38</v>
      </c>
      <c r="K55" s="858">
        <f>+'NIV1 PRV'!Q24+'NIV1 PRV'!T24</f>
        <v>24</v>
      </c>
      <c r="L55" s="857">
        <f>+'NIV II PV'!N24</f>
        <v>3896</v>
      </c>
      <c r="M55" s="855">
        <f>+'NIV II PV'!AS24</f>
        <v>149</v>
      </c>
      <c r="N55" s="855">
        <f>+'NIV II PV'!AO24</f>
        <v>102</v>
      </c>
      <c r="O55" s="858">
        <f>+'NIV II PV'!AP24</f>
        <v>25</v>
      </c>
      <c r="P55" s="857">
        <f>+'NIV III PV'!U25</f>
        <v>866</v>
      </c>
      <c r="Q55" s="855">
        <f>+'NIV III PV'!BL25</f>
        <v>28</v>
      </c>
      <c r="R55" s="855">
        <f>+'NIV III PV'!BH25</f>
        <v>28</v>
      </c>
      <c r="S55" s="858">
        <f>+'NIV III PV'!BI25</f>
        <v>6</v>
      </c>
    </row>
    <row r="56" spans="1:21" s="55" customFormat="1" ht="13">
      <c r="A56" s="859" t="s">
        <v>108</v>
      </c>
      <c r="B56" s="854">
        <f>+'PRESCO PV'!B25</f>
        <v>7581</v>
      </c>
      <c r="C56" s="855">
        <f>+'PRESCO PV'!G25</f>
        <v>254</v>
      </c>
      <c r="D56" s="855">
        <f>+'PRESCO PV'!E25</f>
        <v>245</v>
      </c>
      <c r="E56" s="856">
        <f>+'PRESCO PV'!F25</f>
        <v>157</v>
      </c>
      <c r="F56" s="857">
        <f>+'NIV1 PRV'!M25</f>
        <v>29680</v>
      </c>
      <c r="G56" s="855">
        <f>+'NIV1 PRV'!BF25</f>
        <v>729</v>
      </c>
      <c r="H56" s="855">
        <f>+'NIV1 PRV'!BB25</f>
        <v>1103</v>
      </c>
      <c r="I56" s="855">
        <f>+'NIV1 PRV'!BC25</f>
        <v>258</v>
      </c>
      <c r="J56" s="855">
        <f>+'NIV1 PRV'!O25+'NIV1 PRV'!R25</f>
        <v>2282</v>
      </c>
      <c r="K56" s="858">
        <f>+'NIV1 PRV'!Q25+'NIV1 PRV'!T25</f>
        <v>1139</v>
      </c>
      <c r="L56" s="857">
        <f>+'NIV II PV'!N25</f>
        <v>13718</v>
      </c>
      <c r="M56" s="855">
        <f>+'NIV II PV'!AS25</f>
        <v>497</v>
      </c>
      <c r="N56" s="855">
        <f>+'NIV II PV'!AO25</f>
        <v>342</v>
      </c>
      <c r="O56" s="858">
        <f>+'NIV II PV'!AP25</f>
        <v>94</v>
      </c>
      <c r="P56" s="857">
        <f>+'NIV III PV'!U26</f>
        <v>4340</v>
      </c>
      <c r="Q56" s="855">
        <f>+'NIV III PV'!BL26</f>
        <v>187</v>
      </c>
      <c r="R56" s="855">
        <f>+'NIV III PV'!BH26</f>
        <v>77</v>
      </c>
      <c r="S56" s="858">
        <f>+'NIV III PV'!BI26</f>
        <v>20</v>
      </c>
    </row>
    <row r="57" spans="1:21" s="55" customFormat="1" ht="13">
      <c r="A57" s="859" t="s">
        <v>113</v>
      </c>
      <c r="B57" s="854">
        <f>+'PRESCO PV'!B26</f>
        <v>3881</v>
      </c>
      <c r="C57" s="855">
        <f>+'PRESCO PV'!G26</f>
        <v>132</v>
      </c>
      <c r="D57" s="855">
        <f>+'PRESCO PV'!E26</f>
        <v>106</v>
      </c>
      <c r="E57" s="856">
        <f>+'PRESCO PV'!F26</f>
        <v>57</v>
      </c>
      <c r="F57" s="857">
        <f>+'NIV1 PRV'!M26</f>
        <v>24901</v>
      </c>
      <c r="G57" s="855">
        <f>+'NIV1 PRV'!BF26</f>
        <v>652</v>
      </c>
      <c r="H57" s="855">
        <f>+'NIV1 PRV'!BB26</f>
        <v>665</v>
      </c>
      <c r="I57" s="855">
        <f>+'NIV1 PRV'!BC26</f>
        <v>132</v>
      </c>
      <c r="J57" s="855">
        <f>+'NIV1 PRV'!O26+'NIV1 PRV'!R26</f>
        <v>0</v>
      </c>
      <c r="K57" s="858">
        <f>+'NIV1 PRV'!Q26+'NIV1 PRV'!T26</f>
        <v>0</v>
      </c>
      <c r="L57" s="857">
        <f>+'NIV II PV'!N26</f>
        <v>14080</v>
      </c>
      <c r="M57" s="855">
        <f>+'NIV II PV'!AS26</f>
        <v>400</v>
      </c>
      <c r="N57" s="855">
        <f>+'NIV II PV'!AO26</f>
        <v>320</v>
      </c>
      <c r="O57" s="858">
        <f>+'NIV II PV'!AP26</f>
        <v>59</v>
      </c>
      <c r="P57" s="857">
        <f>+'NIV III PV'!U27</f>
        <v>2877</v>
      </c>
      <c r="Q57" s="855">
        <f>+'NIV III PV'!BL27</f>
        <v>120</v>
      </c>
      <c r="R57" s="855">
        <f>+'NIV III PV'!BH27</f>
        <v>60</v>
      </c>
      <c r="S57" s="858">
        <f>+'NIV III PV'!BI27</f>
        <v>16</v>
      </c>
    </row>
    <row r="58" spans="1:21" s="55" customFormat="1" ht="13">
      <c r="A58" s="860" t="s">
        <v>121</v>
      </c>
      <c r="B58" s="854">
        <f>+'PRESCO PV'!B27</f>
        <v>8770</v>
      </c>
      <c r="C58" s="855">
        <f>+'PRESCO PV'!G27</f>
        <v>404</v>
      </c>
      <c r="D58" s="855">
        <f>+'PRESCO PV'!E27</f>
        <v>367</v>
      </c>
      <c r="E58" s="856">
        <f>+'PRESCO PV'!F27</f>
        <v>189</v>
      </c>
      <c r="F58" s="857">
        <f>+'NIV1 PRV'!M27</f>
        <v>102140</v>
      </c>
      <c r="G58" s="855">
        <f>+'NIV1 PRV'!BF27</f>
        <v>2604</v>
      </c>
      <c r="H58" s="855">
        <f>+'NIV1 PRV'!BB27</f>
        <v>3129</v>
      </c>
      <c r="I58" s="855">
        <f>+'NIV1 PRV'!BC27</f>
        <v>993</v>
      </c>
      <c r="J58" s="855">
        <f>+'NIV1 PRV'!O27+'NIV1 PRV'!R27</f>
        <v>398</v>
      </c>
      <c r="K58" s="858">
        <f>+'NIV1 PRV'!Q27+'NIV1 PRV'!T27</f>
        <v>209</v>
      </c>
      <c r="L58" s="857">
        <f>+'NIV II PV'!N27</f>
        <v>28229</v>
      </c>
      <c r="M58" s="855">
        <f>+'NIV II PV'!AS27</f>
        <v>1244</v>
      </c>
      <c r="N58" s="855">
        <f>+'NIV II PV'!AO27</f>
        <v>741</v>
      </c>
      <c r="O58" s="858">
        <f>+'NIV II PV'!AP27</f>
        <v>186</v>
      </c>
      <c r="P58" s="857">
        <f>+'NIV III PV'!U28</f>
        <v>10868</v>
      </c>
      <c r="Q58" s="855">
        <f>+'NIV III PV'!BL28</f>
        <v>545</v>
      </c>
      <c r="R58" s="855">
        <f>+'NIV III PV'!BH28</f>
        <v>272</v>
      </c>
      <c r="S58" s="858">
        <f>+'NIV III PV'!BI28</f>
        <v>56</v>
      </c>
    </row>
    <row r="59" spans="1:21" s="55" customFormat="1" ht="13">
      <c r="A59" s="859" t="s">
        <v>129</v>
      </c>
      <c r="B59" s="854">
        <f>+'PRESCO PV'!B28</f>
        <v>5105</v>
      </c>
      <c r="C59" s="855">
        <f>+'PRESCO PV'!G28</f>
        <v>186</v>
      </c>
      <c r="D59" s="855">
        <f>+'PRESCO PV'!E28</f>
        <v>167</v>
      </c>
      <c r="E59" s="856">
        <f>+'PRESCO PV'!F28</f>
        <v>72</v>
      </c>
      <c r="F59" s="857">
        <f>+'NIV1 PRV'!M28</f>
        <v>18126</v>
      </c>
      <c r="G59" s="855">
        <f>+'NIV1 PRV'!BF28</f>
        <v>475</v>
      </c>
      <c r="H59" s="855">
        <f>+'NIV1 PRV'!BB28</f>
        <v>559</v>
      </c>
      <c r="I59" s="855">
        <f>+'NIV1 PRV'!BC28</f>
        <v>131</v>
      </c>
      <c r="J59" s="855">
        <f>+'NIV1 PRV'!O28+'NIV1 PRV'!R28</f>
        <v>0</v>
      </c>
      <c r="K59" s="858">
        <f>+'NIV1 PRV'!Q28+'NIV1 PRV'!T28</f>
        <v>0</v>
      </c>
      <c r="L59" s="857">
        <f>+'NIV II PV'!N28</f>
        <v>5195</v>
      </c>
      <c r="M59" s="855">
        <f>+'NIV II PV'!AS28</f>
        <v>211</v>
      </c>
      <c r="N59" s="855">
        <f>+'NIV II PV'!AO28</f>
        <v>135</v>
      </c>
      <c r="O59" s="858">
        <f>+'NIV II PV'!AP28</f>
        <v>31</v>
      </c>
      <c r="P59" s="857">
        <f>+'NIV III PV'!U29</f>
        <v>1216</v>
      </c>
      <c r="Q59" s="855">
        <f>+'NIV III PV'!BL29</f>
        <v>34</v>
      </c>
      <c r="R59" s="855">
        <f>+'NIV III PV'!BH29</f>
        <v>23</v>
      </c>
      <c r="S59" s="858">
        <f>+'NIV III PV'!BI29</f>
        <v>4</v>
      </c>
    </row>
    <row r="60" spans="1:21" s="55" customFormat="1" ht="13.5" thickBot="1">
      <c r="A60" s="509" t="s">
        <v>315</v>
      </c>
      <c r="B60" s="861">
        <f>+'PRESCO PV'!B29</f>
        <v>168384</v>
      </c>
      <c r="C60" s="862">
        <f>+'PRESCO PV'!G29</f>
        <v>6380</v>
      </c>
      <c r="D60" s="862">
        <f>+'PRESCO PV'!E29</f>
        <v>6096</v>
      </c>
      <c r="E60" s="863">
        <f>+'PRESCO PV'!F29</f>
        <v>2951</v>
      </c>
      <c r="F60" s="864">
        <f>+'NIV1 PRV'!M29</f>
        <v>777339</v>
      </c>
      <c r="G60" s="862">
        <f>+'NIV1 PRV'!BF29</f>
        <v>21548</v>
      </c>
      <c r="H60" s="865">
        <f t="shared" ref="H60:O60" si="1">SUM(H38:H59)</f>
        <v>27606</v>
      </c>
      <c r="I60" s="865">
        <f t="shared" si="1"/>
        <v>6351</v>
      </c>
      <c r="J60" s="862">
        <f t="shared" si="1"/>
        <v>4262</v>
      </c>
      <c r="K60" s="862">
        <f t="shared" si="1"/>
        <v>2148</v>
      </c>
      <c r="L60" s="598">
        <f t="shared" si="1"/>
        <v>305527</v>
      </c>
      <c r="M60" s="865">
        <f t="shared" si="1"/>
        <v>14773</v>
      </c>
      <c r="N60" s="865">
        <f t="shared" si="1"/>
        <v>8288</v>
      </c>
      <c r="O60" s="599">
        <f t="shared" si="1"/>
        <v>1818</v>
      </c>
      <c r="P60" s="598">
        <f t="shared" ref="P60:S60" si="2">SUM(P38:P59)</f>
        <v>108196</v>
      </c>
      <c r="Q60" s="865">
        <f t="shared" si="2"/>
        <v>5886</v>
      </c>
      <c r="R60" s="865">
        <f>SUM(R38:R59)</f>
        <v>2830</v>
      </c>
      <c r="S60" s="599">
        <f t="shared" si="2"/>
        <v>588</v>
      </c>
      <c r="U60" s="736"/>
    </row>
    <row r="61" spans="1:21" s="55" customFormat="1" ht="15.5">
      <c r="A61" s="101"/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</row>
    <row r="62" spans="1:21" s="55" customFormat="1" ht="13">
      <c r="A62" s="1084" t="s">
        <v>399</v>
      </c>
      <c r="B62" s="1084"/>
      <c r="C62" s="1084"/>
      <c r="D62" s="1084"/>
      <c r="E62" s="1084"/>
      <c r="F62" s="1084"/>
      <c r="G62" s="1084"/>
      <c r="H62" s="1084"/>
      <c r="I62" s="1084"/>
      <c r="J62" s="1084"/>
      <c r="K62" s="1084"/>
      <c r="L62" s="1084"/>
      <c r="M62" s="1084"/>
      <c r="N62" s="1084"/>
      <c r="O62" s="1084"/>
      <c r="P62" s="1084"/>
      <c r="Q62" s="1084"/>
      <c r="R62" s="1084"/>
      <c r="S62" s="1084"/>
    </row>
    <row r="63" spans="1:21" s="55" customFormat="1" ht="13">
      <c r="A63" s="1084" t="s">
        <v>383</v>
      </c>
      <c r="B63" s="1084"/>
      <c r="C63" s="1084"/>
      <c r="D63" s="1084"/>
      <c r="E63" s="1084"/>
      <c r="F63" s="1084"/>
      <c r="G63" s="1084"/>
      <c r="H63" s="1084"/>
      <c r="I63" s="1084"/>
      <c r="J63" s="1084"/>
      <c r="K63" s="1084"/>
      <c r="L63" s="1084"/>
      <c r="M63" s="1084"/>
      <c r="N63" s="1084"/>
      <c r="O63" s="1084"/>
      <c r="P63" s="1084"/>
      <c r="Q63" s="1084"/>
      <c r="R63" s="1084"/>
      <c r="S63" s="1084"/>
    </row>
    <row r="64" spans="1:21" s="55" customFormat="1" ht="16" thickBot="1">
      <c r="A64" s="99"/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</row>
    <row r="65" spans="1:19" s="55" customFormat="1" ht="13">
      <c r="A65" s="1085" t="s">
        <v>312</v>
      </c>
      <c r="B65" s="1061" t="s">
        <v>376</v>
      </c>
      <c r="C65" s="1088"/>
      <c r="D65" s="1088"/>
      <c r="E65" s="1088"/>
      <c r="F65" s="649" t="s">
        <v>377</v>
      </c>
      <c r="G65" s="650"/>
      <c r="H65" s="650"/>
      <c r="I65" s="650"/>
      <c r="J65" s="650"/>
      <c r="K65" s="651"/>
      <c r="L65" s="1061" t="s">
        <v>378</v>
      </c>
      <c r="M65" s="1062"/>
      <c r="N65" s="1062"/>
      <c r="O65" s="1063"/>
      <c r="P65" s="1061" t="s">
        <v>379</v>
      </c>
      <c r="Q65" s="1062"/>
      <c r="R65" s="1062"/>
      <c r="S65" s="1063"/>
    </row>
    <row r="66" spans="1:19" s="55" customFormat="1" ht="13">
      <c r="A66" s="1086"/>
      <c r="B66" s="1089"/>
      <c r="C66" s="1090"/>
      <c r="D66" s="1090"/>
      <c r="E66" s="1091"/>
      <c r="F66" s="1067" t="s">
        <v>380</v>
      </c>
      <c r="G66" s="1093"/>
      <c r="H66" s="1093"/>
      <c r="I66" s="1093"/>
      <c r="J66" s="1081" t="s">
        <v>391</v>
      </c>
      <c r="K66" s="1082"/>
      <c r="L66" s="1092"/>
      <c r="M66" s="1065"/>
      <c r="N66" s="1065"/>
      <c r="O66" s="1082"/>
      <c r="P66" s="1092"/>
      <c r="Q66" s="1065"/>
      <c r="R66" s="1065"/>
      <c r="S66" s="1082"/>
    </row>
    <row r="67" spans="1:19" s="55" customFormat="1" ht="44.25" customHeight="1" thickBot="1">
      <c r="A67" s="1087"/>
      <c r="B67" s="504" t="s">
        <v>301</v>
      </c>
      <c r="C67" s="505" t="s">
        <v>373</v>
      </c>
      <c r="D67" s="505" t="s">
        <v>344</v>
      </c>
      <c r="E67" s="506" t="s">
        <v>381</v>
      </c>
      <c r="F67" s="507" t="s">
        <v>301</v>
      </c>
      <c r="G67" s="505" t="s">
        <v>373</v>
      </c>
      <c r="H67" s="505" t="s">
        <v>344</v>
      </c>
      <c r="I67" s="508" t="s">
        <v>324</v>
      </c>
      <c r="J67" s="502" t="s">
        <v>301</v>
      </c>
      <c r="K67" s="503" t="s">
        <v>373</v>
      </c>
      <c r="L67" s="507" t="s">
        <v>301</v>
      </c>
      <c r="M67" s="505" t="s">
        <v>373</v>
      </c>
      <c r="N67" s="505" t="s">
        <v>344</v>
      </c>
      <c r="O67" s="508" t="s">
        <v>324</v>
      </c>
      <c r="P67" s="507" t="s">
        <v>301</v>
      </c>
      <c r="Q67" s="505" t="s">
        <v>373</v>
      </c>
      <c r="R67" s="505" t="s">
        <v>344</v>
      </c>
      <c r="S67" s="508" t="s">
        <v>324</v>
      </c>
    </row>
    <row r="68" spans="1:19" s="55" customFormat="1" ht="13">
      <c r="A68" s="606" t="s">
        <v>266</v>
      </c>
      <c r="B68" s="596">
        <f>+B8+B38</f>
        <v>7582</v>
      </c>
      <c r="C68" s="600">
        <f t="shared" ref="C68:S68" si="3">+C8+C38</f>
        <v>295</v>
      </c>
      <c r="D68" s="600">
        <f t="shared" si="3"/>
        <v>262</v>
      </c>
      <c r="E68" s="601">
        <f t="shared" si="3"/>
        <v>157</v>
      </c>
      <c r="F68" s="602">
        <f t="shared" si="3"/>
        <v>204520</v>
      </c>
      <c r="G68" s="600">
        <f t="shared" si="3"/>
        <v>5344</v>
      </c>
      <c r="H68" s="600">
        <f t="shared" si="3"/>
        <v>5004</v>
      </c>
      <c r="I68" s="600">
        <f t="shared" si="3"/>
        <v>1254</v>
      </c>
      <c r="J68" s="600">
        <f t="shared" ref="J68:L68" si="4">+J8+J38</f>
        <v>19133</v>
      </c>
      <c r="K68" s="603">
        <f t="shared" si="4"/>
        <v>9757</v>
      </c>
      <c r="L68" s="602">
        <f t="shared" si="4"/>
        <v>38393</v>
      </c>
      <c r="M68" s="600">
        <f t="shared" si="3"/>
        <v>1470</v>
      </c>
      <c r="N68" s="600">
        <f t="shared" si="3"/>
        <v>942</v>
      </c>
      <c r="O68" s="603">
        <f t="shared" si="3"/>
        <v>149</v>
      </c>
      <c r="P68" s="602">
        <f t="shared" si="3"/>
        <v>10834</v>
      </c>
      <c r="Q68" s="600">
        <f t="shared" si="3"/>
        <v>429</v>
      </c>
      <c r="R68" s="600">
        <f t="shared" si="3"/>
        <v>252</v>
      </c>
      <c r="S68" s="603">
        <f t="shared" si="3"/>
        <v>31</v>
      </c>
    </row>
    <row r="69" spans="1:19" s="55" customFormat="1" ht="13">
      <c r="A69" s="607" t="s">
        <v>8</v>
      </c>
      <c r="B69" s="596">
        <f t="shared" ref="B69:S69" si="5">+B9+B39</f>
        <v>4239</v>
      </c>
      <c r="C69" s="600">
        <f t="shared" si="5"/>
        <v>185</v>
      </c>
      <c r="D69" s="600">
        <f t="shared" si="5"/>
        <v>149</v>
      </c>
      <c r="E69" s="601">
        <f t="shared" si="5"/>
        <v>115</v>
      </c>
      <c r="F69" s="602">
        <f t="shared" si="5"/>
        <v>157360</v>
      </c>
      <c r="G69" s="600">
        <f t="shared" si="5"/>
        <v>4461</v>
      </c>
      <c r="H69" s="600">
        <f t="shared" si="5"/>
        <v>4619</v>
      </c>
      <c r="I69" s="600">
        <f t="shared" si="5"/>
        <v>1180</v>
      </c>
      <c r="J69" s="600"/>
      <c r="K69" s="603"/>
      <c r="L69" s="602">
        <f t="shared" ref="L69" si="6">+L9+L39</f>
        <v>35645</v>
      </c>
      <c r="M69" s="600">
        <f t="shared" si="5"/>
        <v>1130</v>
      </c>
      <c r="N69" s="600">
        <f t="shared" si="5"/>
        <v>849</v>
      </c>
      <c r="O69" s="603">
        <f t="shared" si="5"/>
        <v>121</v>
      </c>
      <c r="P69" s="602">
        <f t="shared" si="5"/>
        <v>7753</v>
      </c>
      <c r="Q69" s="600">
        <f t="shared" si="5"/>
        <v>273</v>
      </c>
      <c r="R69" s="600">
        <f t="shared" si="5"/>
        <v>186</v>
      </c>
      <c r="S69" s="603">
        <f t="shared" si="5"/>
        <v>21</v>
      </c>
    </row>
    <row r="70" spans="1:19" s="55" customFormat="1" ht="13">
      <c r="A70" s="608" t="s">
        <v>13</v>
      </c>
      <c r="B70" s="596">
        <f t="shared" ref="B70:S70" si="7">+B10+B40</f>
        <v>69413</v>
      </c>
      <c r="C70" s="600">
        <f t="shared" si="7"/>
        <v>2435</v>
      </c>
      <c r="D70" s="600">
        <f t="shared" si="7"/>
        <v>2745</v>
      </c>
      <c r="E70" s="601">
        <f t="shared" si="7"/>
        <v>1263</v>
      </c>
      <c r="F70" s="602">
        <f t="shared" si="7"/>
        <v>512103</v>
      </c>
      <c r="G70" s="600">
        <f t="shared" si="7"/>
        <v>13912</v>
      </c>
      <c r="H70" s="600">
        <f t="shared" si="7"/>
        <v>17482</v>
      </c>
      <c r="I70" s="600">
        <f t="shared" si="7"/>
        <v>3145</v>
      </c>
      <c r="J70" s="600"/>
      <c r="K70" s="603"/>
      <c r="L70" s="602">
        <f t="shared" ref="L70" si="8">+L10+L40</f>
        <v>201317</v>
      </c>
      <c r="M70" s="600">
        <f t="shared" si="7"/>
        <v>10302</v>
      </c>
      <c r="N70" s="600">
        <f t="shared" si="7"/>
        <v>4892</v>
      </c>
      <c r="O70" s="603">
        <f t="shared" si="7"/>
        <v>900</v>
      </c>
      <c r="P70" s="602">
        <f t="shared" si="7"/>
        <v>66425</v>
      </c>
      <c r="Q70" s="600">
        <f t="shared" si="7"/>
        <v>4226</v>
      </c>
      <c r="R70" s="600">
        <f t="shared" si="7"/>
        <v>1727</v>
      </c>
      <c r="S70" s="603">
        <f t="shared" si="7"/>
        <v>308</v>
      </c>
    </row>
    <row r="71" spans="1:19" s="55" customFormat="1" ht="13">
      <c r="A71" s="607" t="s">
        <v>22</v>
      </c>
      <c r="B71" s="596">
        <f t="shared" ref="B71:S71" si="9">+B11+B41</f>
        <v>10534</v>
      </c>
      <c r="C71" s="600">
        <f t="shared" si="9"/>
        <v>338</v>
      </c>
      <c r="D71" s="600">
        <f t="shared" si="9"/>
        <v>312</v>
      </c>
      <c r="E71" s="601">
        <f t="shared" si="9"/>
        <v>223</v>
      </c>
      <c r="F71" s="602">
        <f t="shared" si="9"/>
        <v>249115</v>
      </c>
      <c r="G71" s="600">
        <f t="shared" si="9"/>
        <v>5549</v>
      </c>
      <c r="H71" s="600">
        <f t="shared" si="9"/>
        <v>5341</v>
      </c>
      <c r="I71" s="600">
        <f t="shared" si="9"/>
        <v>1318</v>
      </c>
      <c r="J71" s="600"/>
      <c r="K71" s="603"/>
      <c r="L71" s="602">
        <f t="shared" ref="L71" si="10">+L11+L41</f>
        <v>59662</v>
      </c>
      <c r="M71" s="600">
        <f t="shared" si="9"/>
        <v>1576</v>
      </c>
      <c r="N71" s="600">
        <f t="shared" si="9"/>
        <v>852</v>
      </c>
      <c r="O71" s="603">
        <f t="shared" si="9"/>
        <v>121</v>
      </c>
      <c r="P71" s="602">
        <f t="shared" si="9"/>
        <v>7524</v>
      </c>
      <c r="Q71" s="600">
        <f t="shared" si="9"/>
        <v>251</v>
      </c>
      <c r="R71" s="600">
        <f t="shared" si="9"/>
        <v>133</v>
      </c>
      <c r="S71" s="603">
        <f t="shared" si="9"/>
        <v>18</v>
      </c>
    </row>
    <row r="72" spans="1:19" s="55" customFormat="1" ht="13">
      <c r="A72" s="607" t="s">
        <v>29</v>
      </c>
      <c r="B72" s="596">
        <f t="shared" ref="B72:S72" si="11">+B12+B42</f>
        <v>1064</v>
      </c>
      <c r="C72" s="600">
        <f t="shared" si="11"/>
        <v>28</v>
      </c>
      <c r="D72" s="600">
        <f t="shared" si="11"/>
        <v>20</v>
      </c>
      <c r="E72" s="601">
        <f t="shared" si="11"/>
        <v>11</v>
      </c>
      <c r="F72" s="602">
        <f t="shared" si="11"/>
        <v>119170</v>
      </c>
      <c r="G72" s="600">
        <f t="shared" si="11"/>
        <v>1704</v>
      </c>
      <c r="H72" s="600">
        <f t="shared" si="11"/>
        <v>2312</v>
      </c>
      <c r="I72" s="600">
        <f t="shared" si="11"/>
        <v>933</v>
      </c>
      <c r="J72" s="600"/>
      <c r="K72" s="603"/>
      <c r="L72" s="602">
        <f t="shared" ref="L72" si="12">+L12+L42</f>
        <v>8190</v>
      </c>
      <c r="M72" s="600">
        <f t="shared" si="11"/>
        <v>179</v>
      </c>
      <c r="N72" s="600">
        <f t="shared" si="11"/>
        <v>122</v>
      </c>
      <c r="O72" s="603">
        <f t="shared" si="11"/>
        <v>31</v>
      </c>
      <c r="P72" s="602">
        <f t="shared" si="11"/>
        <v>1793</v>
      </c>
      <c r="Q72" s="600">
        <f t="shared" si="11"/>
        <v>43</v>
      </c>
      <c r="R72" s="600">
        <f t="shared" si="11"/>
        <v>27</v>
      </c>
      <c r="S72" s="603">
        <f t="shared" si="11"/>
        <v>6</v>
      </c>
    </row>
    <row r="73" spans="1:19" s="55" customFormat="1" ht="13">
      <c r="A73" s="607" t="s">
        <v>34</v>
      </c>
      <c r="B73" s="596">
        <f t="shared" ref="B73:S73" si="13">+B13+B43</f>
        <v>2877</v>
      </c>
      <c r="C73" s="600">
        <f t="shared" si="13"/>
        <v>78</v>
      </c>
      <c r="D73" s="600">
        <f t="shared" si="13"/>
        <v>69</v>
      </c>
      <c r="E73" s="601">
        <f t="shared" si="13"/>
        <v>32</v>
      </c>
      <c r="F73" s="602">
        <f t="shared" si="13"/>
        <v>108364</v>
      </c>
      <c r="G73" s="600">
        <f t="shared" si="13"/>
        <v>1887</v>
      </c>
      <c r="H73" s="600">
        <f t="shared" si="13"/>
        <v>1804</v>
      </c>
      <c r="I73" s="600">
        <f t="shared" si="13"/>
        <v>755</v>
      </c>
      <c r="J73" s="600">
        <f t="shared" ref="J73:L73" si="14">+J13+J43</f>
        <v>1864</v>
      </c>
      <c r="K73" s="603">
        <f t="shared" si="14"/>
        <v>894</v>
      </c>
      <c r="L73" s="602">
        <f t="shared" si="14"/>
        <v>11922</v>
      </c>
      <c r="M73" s="600">
        <f t="shared" si="13"/>
        <v>293</v>
      </c>
      <c r="N73" s="600">
        <f t="shared" si="13"/>
        <v>233</v>
      </c>
      <c r="O73" s="603">
        <f t="shared" si="13"/>
        <v>44</v>
      </c>
      <c r="P73" s="602">
        <f t="shared" si="13"/>
        <v>3129</v>
      </c>
      <c r="Q73" s="600">
        <f t="shared" si="13"/>
        <v>90</v>
      </c>
      <c r="R73" s="600">
        <f t="shared" si="13"/>
        <v>58</v>
      </c>
      <c r="S73" s="603">
        <f t="shared" si="13"/>
        <v>8</v>
      </c>
    </row>
    <row r="74" spans="1:19" s="55" customFormat="1" ht="13">
      <c r="A74" s="607" t="s">
        <v>268</v>
      </c>
      <c r="B74" s="596">
        <f t="shared" ref="B74:S74" si="15">+B14+B44</f>
        <v>8953</v>
      </c>
      <c r="C74" s="600">
        <f t="shared" si="15"/>
        <v>412</v>
      </c>
      <c r="D74" s="600">
        <f t="shared" si="15"/>
        <v>268</v>
      </c>
      <c r="E74" s="601">
        <f t="shared" si="15"/>
        <v>96</v>
      </c>
      <c r="F74" s="602">
        <f t="shared" si="15"/>
        <v>214730</v>
      </c>
      <c r="G74" s="600">
        <f t="shared" si="15"/>
        <v>3845</v>
      </c>
      <c r="H74" s="600">
        <f t="shared" si="15"/>
        <v>3652</v>
      </c>
      <c r="I74" s="600">
        <f t="shared" si="15"/>
        <v>1226</v>
      </c>
      <c r="J74" s="600"/>
      <c r="K74" s="603"/>
      <c r="L74" s="602">
        <f t="shared" ref="L74" si="16">+L14+L44</f>
        <v>32923</v>
      </c>
      <c r="M74" s="600">
        <f t="shared" si="15"/>
        <v>1165</v>
      </c>
      <c r="N74" s="600">
        <f t="shared" si="15"/>
        <v>562</v>
      </c>
      <c r="O74" s="603">
        <f t="shared" si="15"/>
        <v>117</v>
      </c>
      <c r="P74" s="602">
        <f t="shared" si="15"/>
        <v>10294</v>
      </c>
      <c r="Q74" s="600">
        <f t="shared" si="15"/>
        <v>322</v>
      </c>
      <c r="R74" s="600">
        <f t="shared" si="15"/>
        <v>144</v>
      </c>
      <c r="S74" s="603">
        <f t="shared" si="15"/>
        <v>25</v>
      </c>
    </row>
    <row r="75" spans="1:19" s="55" customFormat="1" ht="13">
      <c r="A75" s="607" t="s">
        <v>267</v>
      </c>
      <c r="B75" s="596">
        <f t="shared" ref="B75:S75" si="17">+B15+B45</f>
        <v>2881</v>
      </c>
      <c r="C75" s="600">
        <f t="shared" si="17"/>
        <v>88</v>
      </c>
      <c r="D75" s="600">
        <f t="shared" si="17"/>
        <v>73</v>
      </c>
      <c r="E75" s="601">
        <f t="shared" si="17"/>
        <v>46</v>
      </c>
      <c r="F75" s="602">
        <f t="shared" si="17"/>
        <v>190842</v>
      </c>
      <c r="G75" s="600">
        <f t="shared" si="17"/>
        <v>3109</v>
      </c>
      <c r="H75" s="600">
        <f t="shared" si="17"/>
        <v>3442</v>
      </c>
      <c r="I75" s="600">
        <f t="shared" si="17"/>
        <v>1062</v>
      </c>
      <c r="J75" s="600"/>
      <c r="K75" s="603"/>
      <c r="L75" s="602">
        <f t="shared" ref="L75" si="18">+L15+L45</f>
        <v>20200</v>
      </c>
      <c r="M75" s="600">
        <f t="shared" si="17"/>
        <v>449</v>
      </c>
      <c r="N75" s="600">
        <f t="shared" si="17"/>
        <v>361</v>
      </c>
      <c r="O75" s="603">
        <f t="shared" si="17"/>
        <v>66</v>
      </c>
      <c r="P75" s="602">
        <f t="shared" si="17"/>
        <v>2996</v>
      </c>
      <c r="Q75" s="600">
        <f t="shared" si="17"/>
        <v>114</v>
      </c>
      <c r="R75" s="600">
        <f t="shared" si="17"/>
        <v>59</v>
      </c>
      <c r="S75" s="603">
        <f t="shared" si="17"/>
        <v>9</v>
      </c>
    </row>
    <row r="76" spans="1:19" s="55" customFormat="1" ht="13">
      <c r="A76" s="607" t="s">
        <v>54</v>
      </c>
      <c r="B76" s="596">
        <f t="shared" ref="B76:S76" si="19">+B16+B46</f>
        <v>12179</v>
      </c>
      <c r="C76" s="600">
        <f t="shared" si="19"/>
        <v>603</v>
      </c>
      <c r="D76" s="600">
        <f t="shared" si="19"/>
        <v>436</v>
      </c>
      <c r="E76" s="601">
        <f t="shared" si="19"/>
        <v>139</v>
      </c>
      <c r="F76" s="602">
        <f t="shared" si="19"/>
        <v>277055</v>
      </c>
      <c r="G76" s="600">
        <f t="shared" si="19"/>
        <v>5836</v>
      </c>
      <c r="H76" s="600">
        <f t="shared" si="19"/>
        <v>5866</v>
      </c>
      <c r="I76" s="600">
        <f t="shared" si="19"/>
        <v>1639</v>
      </c>
      <c r="J76" s="600">
        <f t="shared" ref="J76:L76" si="20">+J16+J46</f>
        <v>15</v>
      </c>
      <c r="K76" s="603">
        <f t="shared" si="20"/>
        <v>7</v>
      </c>
      <c r="L76" s="602">
        <f t="shared" si="20"/>
        <v>46856</v>
      </c>
      <c r="M76" s="600">
        <f t="shared" si="19"/>
        <v>1552</v>
      </c>
      <c r="N76" s="600">
        <f t="shared" si="19"/>
        <v>778</v>
      </c>
      <c r="O76" s="603">
        <f t="shared" si="19"/>
        <v>142</v>
      </c>
      <c r="P76" s="602">
        <f t="shared" si="19"/>
        <v>10095</v>
      </c>
      <c r="Q76" s="600">
        <f t="shared" si="19"/>
        <v>392</v>
      </c>
      <c r="R76" s="600">
        <f t="shared" si="19"/>
        <v>175</v>
      </c>
      <c r="S76" s="603">
        <f t="shared" si="19"/>
        <v>16</v>
      </c>
    </row>
    <row r="77" spans="1:19" s="55" customFormat="1" ht="13">
      <c r="A77" s="607" t="s">
        <v>62</v>
      </c>
      <c r="B77" s="596">
        <f t="shared" ref="B77:S77" si="21">+B17+B47</f>
        <v>809</v>
      </c>
      <c r="C77" s="600">
        <f t="shared" si="21"/>
        <v>24</v>
      </c>
      <c r="D77" s="600">
        <f t="shared" si="21"/>
        <v>29</v>
      </c>
      <c r="E77" s="601">
        <f t="shared" si="21"/>
        <v>18</v>
      </c>
      <c r="F77" s="602">
        <f t="shared" si="21"/>
        <v>52978</v>
      </c>
      <c r="G77" s="600">
        <f t="shared" si="21"/>
        <v>1268</v>
      </c>
      <c r="H77" s="600">
        <f t="shared" si="21"/>
        <v>1122</v>
      </c>
      <c r="I77" s="600">
        <f t="shared" si="21"/>
        <v>475</v>
      </c>
      <c r="J77" s="600"/>
      <c r="K77" s="603"/>
      <c r="L77" s="602">
        <f t="shared" ref="L77" si="22">+L17+L47</f>
        <v>8016</v>
      </c>
      <c r="M77" s="600">
        <f t="shared" si="21"/>
        <v>246</v>
      </c>
      <c r="N77" s="600">
        <f t="shared" si="21"/>
        <v>168</v>
      </c>
      <c r="O77" s="603">
        <f t="shared" si="21"/>
        <v>37</v>
      </c>
      <c r="P77" s="602">
        <f t="shared" si="21"/>
        <v>981</v>
      </c>
      <c r="Q77" s="600">
        <f t="shared" si="21"/>
        <v>37</v>
      </c>
      <c r="R77" s="600">
        <f t="shared" si="21"/>
        <v>21</v>
      </c>
      <c r="S77" s="603">
        <f t="shared" si="21"/>
        <v>4</v>
      </c>
    </row>
    <row r="78" spans="1:19" s="55" customFormat="1" ht="13">
      <c r="A78" s="607" t="s">
        <v>66</v>
      </c>
      <c r="B78" s="596">
        <f t="shared" ref="B78:S78" si="23">+B18+B48</f>
        <v>7074</v>
      </c>
      <c r="C78" s="600">
        <f t="shared" si="23"/>
        <v>299</v>
      </c>
      <c r="D78" s="600">
        <f t="shared" si="23"/>
        <v>277</v>
      </c>
      <c r="E78" s="601">
        <f t="shared" si="23"/>
        <v>145</v>
      </c>
      <c r="F78" s="602">
        <f t="shared" si="23"/>
        <v>126556</v>
      </c>
      <c r="G78" s="600">
        <f t="shared" si="23"/>
        <v>2832</v>
      </c>
      <c r="H78" s="600">
        <f t="shared" si="23"/>
        <v>2588</v>
      </c>
      <c r="I78" s="600">
        <f t="shared" si="23"/>
        <v>773</v>
      </c>
      <c r="J78" s="600">
        <f t="shared" ref="J78:L78" si="24">+J18+J48</f>
        <v>3625</v>
      </c>
      <c r="K78" s="603">
        <f t="shared" si="24"/>
        <v>1718</v>
      </c>
      <c r="L78" s="602">
        <f t="shared" si="24"/>
        <v>26522</v>
      </c>
      <c r="M78" s="600">
        <f t="shared" si="23"/>
        <v>1001</v>
      </c>
      <c r="N78" s="600">
        <f t="shared" si="23"/>
        <v>562</v>
      </c>
      <c r="O78" s="603">
        <f t="shared" si="23"/>
        <v>118</v>
      </c>
      <c r="P78" s="602">
        <f t="shared" si="23"/>
        <v>6861</v>
      </c>
      <c r="Q78" s="600">
        <f t="shared" si="23"/>
        <v>347</v>
      </c>
      <c r="R78" s="600">
        <f t="shared" si="23"/>
        <v>151</v>
      </c>
      <c r="S78" s="603">
        <f t="shared" si="23"/>
        <v>31</v>
      </c>
    </row>
    <row r="79" spans="1:19" s="55" customFormat="1" ht="13">
      <c r="A79" s="608" t="s">
        <v>73</v>
      </c>
      <c r="B79" s="596">
        <f t="shared" ref="B79:S79" si="25">+B19+B49</f>
        <v>2380</v>
      </c>
      <c r="C79" s="600">
        <f t="shared" si="25"/>
        <v>80</v>
      </c>
      <c r="D79" s="600">
        <f t="shared" si="25"/>
        <v>67</v>
      </c>
      <c r="E79" s="601">
        <f t="shared" si="25"/>
        <v>40</v>
      </c>
      <c r="F79" s="602">
        <f t="shared" si="25"/>
        <v>104150</v>
      </c>
      <c r="G79" s="600">
        <f t="shared" si="25"/>
        <v>2390</v>
      </c>
      <c r="H79" s="600">
        <f t="shared" si="25"/>
        <v>2231</v>
      </c>
      <c r="I79" s="600">
        <f t="shared" si="25"/>
        <v>803</v>
      </c>
      <c r="J79" s="600"/>
      <c r="K79" s="603"/>
      <c r="L79" s="602">
        <f t="shared" ref="L79" si="26">+L19+L49</f>
        <v>19291</v>
      </c>
      <c r="M79" s="600">
        <f t="shared" si="25"/>
        <v>501</v>
      </c>
      <c r="N79" s="600">
        <f t="shared" si="25"/>
        <v>390</v>
      </c>
      <c r="O79" s="603">
        <f t="shared" si="25"/>
        <v>69</v>
      </c>
      <c r="P79" s="602">
        <f t="shared" si="25"/>
        <v>3734</v>
      </c>
      <c r="Q79" s="600">
        <f t="shared" si="25"/>
        <v>118</v>
      </c>
      <c r="R79" s="600">
        <f t="shared" si="25"/>
        <v>86</v>
      </c>
      <c r="S79" s="603">
        <f t="shared" si="25"/>
        <v>12</v>
      </c>
    </row>
    <row r="80" spans="1:19" s="55" customFormat="1" ht="13">
      <c r="A80" s="607" t="s">
        <v>76</v>
      </c>
      <c r="B80" s="596">
        <f t="shared" ref="B80:S80" si="27">+B20+B50</f>
        <v>10829</v>
      </c>
      <c r="C80" s="600">
        <f t="shared" si="27"/>
        <v>370</v>
      </c>
      <c r="D80" s="600">
        <f t="shared" si="27"/>
        <v>359</v>
      </c>
      <c r="E80" s="601">
        <f t="shared" si="27"/>
        <v>187</v>
      </c>
      <c r="F80" s="602">
        <f t="shared" si="27"/>
        <v>135686</v>
      </c>
      <c r="G80" s="600">
        <f t="shared" si="27"/>
        <v>2857</v>
      </c>
      <c r="H80" s="600">
        <f t="shared" si="27"/>
        <v>3295</v>
      </c>
      <c r="I80" s="600">
        <f t="shared" si="27"/>
        <v>873</v>
      </c>
      <c r="J80" s="600">
        <f t="shared" ref="J80:L80" si="28">+J20+J50</f>
        <v>6726</v>
      </c>
      <c r="K80" s="603">
        <f t="shared" si="28"/>
        <v>3479</v>
      </c>
      <c r="L80" s="602">
        <f t="shared" si="28"/>
        <v>33840</v>
      </c>
      <c r="M80" s="600">
        <f t="shared" si="27"/>
        <v>1133</v>
      </c>
      <c r="N80" s="600">
        <f t="shared" si="27"/>
        <v>746</v>
      </c>
      <c r="O80" s="603">
        <f t="shared" si="27"/>
        <v>146</v>
      </c>
      <c r="P80" s="602">
        <f t="shared" si="27"/>
        <v>9828</v>
      </c>
      <c r="Q80" s="600">
        <f t="shared" si="27"/>
        <v>435</v>
      </c>
      <c r="R80" s="600">
        <f t="shared" si="27"/>
        <v>222</v>
      </c>
      <c r="S80" s="603">
        <f t="shared" si="27"/>
        <v>41</v>
      </c>
    </row>
    <row r="81" spans="1:19" s="55" customFormat="1" ht="13">
      <c r="A81" s="607" t="s">
        <v>82</v>
      </c>
      <c r="B81" s="596">
        <f t="shared" ref="B81:S81" si="29">+B21+B51</f>
        <v>10049</v>
      </c>
      <c r="C81" s="600">
        <f t="shared" si="29"/>
        <v>349</v>
      </c>
      <c r="D81" s="600">
        <f t="shared" si="29"/>
        <v>313</v>
      </c>
      <c r="E81" s="601">
        <f t="shared" si="29"/>
        <v>196</v>
      </c>
      <c r="F81" s="602">
        <f t="shared" si="29"/>
        <v>274530</v>
      </c>
      <c r="G81" s="600">
        <f t="shared" si="29"/>
        <v>6219</v>
      </c>
      <c r="H81" s="600">
        <f t="shared" si="29"/>
        <v>5802</v>
      </c>
      <c r="I81" s="600">
        <f t="shared" si="29"/>
        <v>1567</v>
      </c>
      <c r="J81" s="600">
        <f t="shared" ref="J81:L81" si="30">+J21+J51</f>
        <v>5820</v>
      </c>
      <c r="K81" s="603">
        <f t="shared" si="30"/>
        <v>3145</v>
      </c>
      <c r="L81" s="602">
        <f t="shared" si="30"/>
        <v>59026</v>
      </c>
      <c r="M81" s="600">
        <f t="shared" si="29"/>
        <v>2009</v>
      </c>
      <c r="N81" s="600">
        <f t="shared" si="29"/>
        <v>1184</v>
      </c>
      <c r="O81" s="603">
        <f t="shared" si="29"/>
        <v>173</v>
      </c>
      <c r="P81" s="602">
        <f t="shared" si="29"/>
        <v>13998</v>
      </c>
      <c r="Q81" s="600">
        <f t="shared" si="29"/>
        <v>520</v>
      </c>
      <c r="R81" s="600">
        <f t="shared" si="29"/>
        <v>318</v>
      </c>
      <c r="S81" s="603">
        <f t="shared" si="29"/>
        <v>49</v>
      </c>
    </row>
    <row r="82" spans="1:19" s="55" customFormat="1" ht="13">
      <c r="A82" s="607" t="s">
        <v>88</v>
      </c>
      <c r="B82" s="596">
        <f t="shared" ref="B82:D89" si="31">+B22+B52</f>
        <v>2508</v>
      </c>
      <c r="C82" s="600">
        <f t="shared" si="31"/>
        <v>68</v>
      </c>
      <c r="D82" s="600">
        <f t="shared" si="31"/>
        <v>60</v>
      </c>
      <c r="E82" s="601">
        <f t="shared" ref="E82:S82" si="32">+E22+E52</f>
        <v>30</v>
      </c>
      <c r="F82" s="602">
        <f t="shared" si="32"/>
        <v>56328</v>
      </c>
      <c r="G82" s="600">
        <f t="shared" si="32"/>
        <v>1279</v>
      </c>
      <c r="H82" s="600">
        <f t="shared" si="32"/>
        <v>1252</v>
      </c>
      <c r="I82" s="600">
        <f t="shared" si="32"/>
        <v>510</v>
      </c>
      <c r="J82" s="600"/>
      <c r="K82" s="603"/>
      <c r="L82" s="602">
        <f t="shared" ref="L82" si="33">+L22+L52</f>
        <v>7311</v>
      </c>
      <c r="M82" s="600">
        <f t="shared" si="32"/>
        <v>267</v>
      </c>
      <c r="N82" s="600">
        <f t="shared" si="32"/>
        <v>139</v>
      </c>
      <c r="O82" s="603">
        <f t="shared" si="32"/>
        <v>35</v>
      </c>
      <c r="P82" s="602">
        <f t="shared" si="32"/>
        <v>1660</v>
      </c>
      <c r="Q82" s="600">
        <f t="shared" si="32"/>
        <v>52</v>
      </c>
      <c r="R82" s="600">
        <f t="shared" si="32"/>
        <v>27</v>
      </c>
      <c r="S82" s="603">
        <f t="shared" si="32"/>
        <v>6</v>
      </c>
    </row>
    <row r="83" spans="1:19" s="55" customFormat="1" ht="13">
      <c r="A83" s="608" t="s">
        <v>92</v>
      </c>
      <c r="B83" s="596">
        <f t="shared" si="31"/>
        <v>3388</v>
      </c>
      <c r="C83" s="600">
        <f t="shared" si="31"/>
        <v>125</v>
      </c>
      <c r="D83" s="600">
        <f t="shared" si="31"/>
        <v>129</v>
      </c>
      <c r="E83" s="601">
        <f t="shared" ref="E83:S83" si="34">+E23+E53</f>
        <v>88</v>
      </c>
      <c r="F83" s="602">
        <f t="shared" si="34"/>
        <v>157769</v>
      </c>
      <c r="G83" s="600">
        <f t="shared" si="34"/>
        <v>3874</v>
      </c>
      <c r="H83" s="600">
        <f t="shared" si="34"/>
        <v>3842</v>
      </c>
      <c r="I83" s="600">
        <f t="shared" si="34"/>
        <v>1079</v>
      </c>
      <c r="J83" s="600">
        <f t="shared" ref="J83:L83" si="35">+J23+J53</f>
        <v>36</v>
      </c>
      <c r="K83" s="603">
        <f t="shared" si="35"/>
        <v>18</v>
      </c>
      <c r="L83" s="602">
        <f t="shared" si="35"/>
        <v>34409</v>
      </c>
      <c r="M83" s="600">
        <f t="shared" si="34"/>
        <v>1259</v>
      </c>
      <c r="N83" s="600">
        <f t="shared" si="34"/>
        <v>754</v>
      </c>
      <c r="O83" s="603">
        <f t="shared" si="34"/>
        <v>142</v>
      </c>
      <c r="P83" s="602">
        <f t="shared" si="34"/>
        <v>6675</v>
      </c>
      <c r="Q83" s="600">
        <f t="shared" si="34"/>
        <v>311</v>
      </c>
      <c r="R83" s="600">
        <f t="shared" si="34"/>
        <v>165</v>
      </c>
      <c r="S83" s="603">
        <f t="shared" si="34"/>
        <v>32</v>
      </c>
    </row>
    <row r="84" spans="1:19" s="55" customFormat="1" ht="13">
      <c r="A84" s="607" t="s">
        <v>96</v>
      </c>
      <c r="B84" s="596">
        <f t="shared" si="31"/>
        <v>356</v>
      </c>
      <c r="C84" s="600">
        <f t="shared" si="31"/>
        <v>21</v>
      </c>
      <c r="D84" s="600">
        <f t="shared" si="31"/>
        <v>10</v>
      </c>
      <c r="E84" s="601">
        <f t="shared" ref="E84:S84" si="36">+E24+E54</f>
        <v>5</v>
      </c>
      <c r="F84" s="602">
        <f t="shared" si="36"/>
        <v>38748</v>
      </c>
      <c r="G84" s="600">
        <f t="shared" si="36"/>
        <v>616</v>
      </c>
      <c r="H84" s="600">
        <f t="shared" si="36"/>
        <v>507</v>
      </c>
      <c r="I84" s="600">
        <f t="shared" si="36"/>
        <v>327</v>
      </c>
      <c r="J84" s="600"/>
      <c r="K84" s="603"/>
      <c r="L84" s="602">
        <f t="shared" ref="L84" si="37">+L24+L54</f>
        <v>2310</v>
      </c>
      <c r="M84" s="600">
        <f t="shared" si="36"/>
        <v>136</v>
      </c>
      <c r="N84" s="600">
        <f t="shared" si="36"/>
        <v>65</v>
      </c>
      <c r="O84" s="603">
        <f t="shared" si="36"/>
        <v>15</v>
      </c>
      <c r="P84" s="602">
        <f t="shared" si="36"/>
        <v>1533</v>
      </c>
      <c r="Q84" s="600">
        <f t="shared" si="36"/>
        <v>46</v>
      </c>
      <c r="R84" s="600">
        <f t="shared" si="36"/>
        <v>41</v>
      </c>
      <c r="S84" s="603">
        <f t="shared" si="36"/>
        <v>6</v>
      </c>
    </row>
    <row r="85" spans="1:19" s="55" customFormat="1" ht="13">
      <c r="A85" s="607" t="s">
        <v>102</v>
      </c>
      <c r="B85" s="596">
        <f t="shared" si="31"/>
        <v>3968</v>
      </c>
      <c r="C85" s="600">
        <f t="shared" si="31"/>
        <v>168</v>
      </c>
      <c r="D85" s="600">
        <f t="shared" si="31"/>
        <v>122</v>
      </c>
      <c r="E85" s="601">
        <f t="shared" ref="E85:S85" si="38">+E25+E55</f>
        <v>67</v>
      </c>
      <c r="F85" s="602">
        <f t="shared" si="38"/>
        <v>90409</v>
      </c>
      <c r="G85" s="600">
        <f t="shared" si="38"/>
        <v>2238</v>
      </c>
      <c r="H85" s="600">
        <f t="shared" si="38"/>
        <v>1499</v>
      </c>
      <c r="I85" s="600">
        <f t="shared" si="38"/>
        <v>636</v>
      </c>
      <c r="J85" s="600">
        <f t="shared" ref="J85:L85" si="39">+J25+J55</f>
        <v>38</v>
      </c>
      <c r="K85" s="603">
        <f t="shared" si="39"/>
        <v>24</v>
      </c>
      <c r="L85" s="602">
        <f t="shared" si="39"/>
        <v>13446</v>
      </c>
      <c r="M85" s="600">
        <f t="shared" si="38"/>
        <v>392</v>
      </c>
      <c r="N85" s="600">
        <f t="shared" si="38"/>
        <v>271</v>
      </c>
      <c r="O85" s="603">
        <f t="shared" si="38"/>
        <v>50</v>
      </c>
      <c r="P85" s="602">
        <f t="shared" si="38"/>
        <v>3154</v>
      </c>
      <c r="Q85" s="600">
        <f t="shared" si="38"/>
        <v>110</v>
      </c>
      <c r="R85" s="600">
        <f t="shared" si="38"/>
        <v>79</v>
      </c>
      <c r="S85" s="603">
        <f t="shared" si="38"/>
        <v>11</v>
      </c>
    </row>
    <row r="86" spans="1:19" s="55" customFormat="1" ht="13">
      <c r="A86" s="607" t="s">
        <v>108</v>
      </c>
      <c r="B86" s="596">
        <f t="shared" si="31"/>
        <v>7581</v>
      </c>
      <c r="C86" s="600">
        <f t="shared" si="31"/>
        <v>254</v>
      </c>
      <c r="D86" s="600">
        <f t="shared" si="31"/>
        <v>245</v>
      </c>
      <c r="E86" s="601">
        <f t="shared" ref="E86:S86" si="40">+E26+E56</f>
        <v>157</v>
      </c>
      <c r="F86" s="602">
        <f t="shared" si="40"/>
        <v>255619</v>
      </c>
      <c r="G86" s="600">
        <f t="shared" si="40"/>
        <v>4469</v>
      </c>
      <c r="H86" s="600">
        <f t="shared" si="40"/>
        <v>5042</v>
      </c>
      <c r="I86" s="600">
        <f t="shared" si="40"/>
        <v>1388</v>
      </c>
      <c r="J86" s="600">
        <f t="shared" ref="J86:L86" si="41">+J26+J56</f>
        <v>14131</v>
      </c>
      <c r="K86" s="603">
        <f t="shared" si="41"/>
        <v>6734</v>
      </c>
      <c r="L86" s="602">
        <f t="shared" si="41"/>
        <v>40797</v>
      </c>
      <c r="M86" s="600">
        <f t="shared" si="40"/>
        <v>1163</v>
      </c>
      <c r="N86" s="600">
        <f t="shared" si="40"/>
        <v>785</v>
      </c>
      <c r="O86" s="603">
        <f t="shared" si="40"/>
        <v>152</v>
      </c>
      <c r="P86" s="602">
        <f t="shared" si="40"/>
        <v>8781</v>
      </c>
      <c r="Q86" s="600">
        <f t="shared" si="40"/>
        <v>315</v>
      </c>
      <c r="R86" s="600">
        <f t="shared" si="40"/>
        <v>146</v>
      </c>
      <c r="S86" s="603">
        <f t="shared" si="40"/>
        <v>24</v>
      </c>
    </row>
    <row r="87" spans="1:19" s="55" customFormat="1" ht="13">
      <c r="A87" s="607" t="s">
        <v>113</v>
      </c>
      <c r="B87" s="596">
        <f t="shared" si="31"/>
        <v>3973</v>
      </c>
      <c r="C87" s="600">
        <f t="shared" si="31"/>
        <v>135</v>
      </c>
      <c r="D87" s="600">
        <f t="shared" si="31"/>
        <v>109</v>
      </c>
      <c r="E87" s="601">
        <f t="shared" ref="E87:S87" si="42">+E27+E57</f>
        <v>59</v>
      </c>
      <c r="F87" s="602">
        <f t="shared" si="42"/>
        <v>309712</v>
      </c>
      <c r="G87" s="600">
        <f t="shared" si="42"/>
        <v>6902</v>
      </c>
      <c r="H87" s="600">
        <f t="shared" si="42"/>
        <v>6122</v>
      </c>
      <c r="I87" s="600">
        <f t="shared" si="42"/>
        <v>2505</v>
      </c>
      <c r="J87" s="600">
        <f t="shared" ref="J87:L87" si="43">+J27+J57</f>
        <v>4136</v>
      </c>
      <c r="K87" s="603">
        <f t="shared" si="43"/>
        <v>1880</v>
      </c>
      <c r="L87" s="602">
        <f t="shared" si="43"/>
        <v>51379</v>
      </c>
      <c r="M87" s="600">
        <f t="shared" si="42"/>
        <v>1217</v>
      </c>
      <c r="N87" s="600">
        <f t="shared" si="42"/>
        <v>825</v>
      </c>
      <c r="O87" s="603">
        <f t="shared" si="42"/>
        <v>152</v>
      </c>
      <c r="P87" s="602">
        <f t="shared" si="42"/>
        <v>10101</v>
      </c>
      <c r="Q87" s="600">
        <f t="shared" si="42"/>
        <v>282</v>
      </c>
      <c r="R87" s="600">
        <f t="shared" si="42"/>
        <v>155</v>
      </c>
      <c r="S87" s="603">
        <f t="shared" si="42"/>
        <v>25</v>
      </c>
    </row>
    <row r="88" spans="1:19" s="55" customFormat="1" ht="13">
      <c r="A88" s="608" t="s">
        <v>121</v>
      </c>
      <c r="B88" s="596">
        <f t="shared" si="31"/>
        <v>11196</v>
      </c>
      <c r="C88" s="600">
        <f t="shared" si="31"/>
        <v>522</v>
      </c>
      <c r="D88" s="600">
        <f t="shared" si="31"/>
        <v>482</v>
      </c>
      <c r="E88" s="601">
        <f t="shared" ref="E88:S88" si="44">+E28+E58</f>
        <v>296</v>
      </c>
      <c r="F88" s="602">
        <f t="shared" si="44"/>
        <v>346151</v>
      </c>
      <c r="G88" s="600">
        <f t="shared" si="44"/>
        <v>7756</v>
      </c>
      <c r="H88" s="600">
        <f t="shared" si="44"/>
        <v>7954</v>
      </c>
      <c r="I88" s="600">
        <f t="shared" si="44"/>
        <v>2161</v>
      </c>
      <c r="J88" s="600">
        <f t="shared" ref="J88:L88" si="45">+J28+J58</f>
        <v>12975</v>
      </c>
      <c r="K88" s="603">
        <f t="shared" si="45"/>
        <v>6353</v>
      </c>
      <c r="L88" s="602">
        <f t="shared" si="45"/>
        <v>61901</v>
      </c>
      <c r="M88" s="600">
        <f t="shared" si="44"/>
        <v>2634</v>
      </c>
      <c r="N88" s="600">
        <f t="shared" si="44"/>
        <v>1457</v>
      </c>
      <c r="O88" s="603">
        <f t="shared" si="44"/>
        <v>285</v>
      </c>
      <c r="P88" s="602">
        <f t="shared" si="44"/>
        <v>17505</v>
      </c>
      <c r="Q88" s="600">
        <f t="shared" si="44"/>
        <v>739</v>
      </c>
      <c r="R88" s="600">
        <f t="shared" si="44"/>
        <v>424</v>
      </c>
      <c r="S88" s="603">
        <f t="shared" si="44"/>
        <v>68</v>
      </c>
    </row>
    <row r="89" spans="1:19" s="55" customFormat="1" ht="13">
      <c r="A89" s="607" t="s">
        <v>129</v>
      </c>
      <c r="B89" s="596">
        <f t="shared" si="31"/>
        <v>6841</v>
      </c>
      <c r="C89" s="600">
        <f t="shared" si="31"/>
        <v>231</v>
      </c>
      <c r="D89" s="600">
        <f t="shared" si="31"/>
        <v>202</v>
      </c>
      <c r="E89" s="601">
        <f t="shared" ref="E89:S89" si="46">+E29+E59</f>
        <v>94</v>
      </c>
      <c r="F89" s="602">
        <f t="shared" si="46"/>
        <v>347682</v>
      </c>
      <c r="G89" s="600">
        <f t="shared" si="46"/>
        <v>6837</v>
      </c>
      <c r="H89" s="600">
        <f t="shared" si="46"/>
        <v>6375</v>
      </c>
      <c r="I89" s="600">
        <f t="shared" si="46"/>
        <v>2139</v>
      </c>
      <c r="J89" s="600"/>
      <c r="K89" s="603"/>
      <c r="L89" s="602">
        <f t="shared" ref="L89" si="47">+L29+L59</f>
        <v>38609</v>
      </c>
      <c r="M89" s="600">
        <f t="shared" si="46"/>
        <v>1016</v>
      </c>
      <c r="N89" s="600">
        <f t="shared" si="46"/>
        <v>718</v>
      </c>
      <c r="O89" s="603">
        <f t="shared" si="46"/>
        <v>128</v>
      </c>
      <c r="P89" s="602">
        <f t="shared" si="46"/>
        <v>6114</v>
      </c>
      <c r="Q89" s="600">
        <f t="shared" si="46"/>
        <v>151</v>
      </c>
      <c r="R89" s="600">
        <f t="shared" si="46"/>
        <v>110</v>
      </c>
      <c r="S89" s="603">
        <f t="shared" si="46"/>
        <v>15</v>
      </c>
    </row>
    <row r="90" spans="1:19" s="55" customFormat="1" ht="13.5" thickBot="1">
      <c r="A90" s="509" t="s">
        <v>315</v>
      </c>
      <c r="B90" s="604">
        <f>SUM(B68:B89)</f>
        <v>190674</v>
      </c>
      <c r="C90" s="597">
        <f t="shared" ref="C90:S90" si="48">SUM(C68:C89)</f>
        <v>7108</v>
      </c>
      <c r="D90" s="597">
        <f t="shared" si="48"/>
        <v>6738</v>
      </c>
      <c r="E90" s="605">
        <f t="shared" si="48"/>
        <v>3464</v>
      </c>
      <c r="F90" s="598">
        <f>SUM(F68:F89)</f>
        <v>4329577</v>
      </c>
      <c r="G90" s="597">
        <f t="shared" si="48"/>
        <v>95184</v>
      </c>
      <c r="H90" s="597">
        <f t="shared" si="48"/>
        <v>97153</v>
      </c>
      <c r="I90" s="597">
        <f>SUM(I68:I89)</f>
        <v>27748</v>
      </c>
      <c r="J90" s="597">
        <f>SUM(J68:J89)</f>
        <v>68499</v>
      </c>
      <c r="K90" s="599">
        <f>SUM(K68:K89)</f>
        <v>34009</v>
      </c>
      <c r="L90" s="598">
        <f>SUM(L68:L89)</f>
        <v>851965</v>
      </c>
      <c r="M90" s="597">
        <f t="shared" si="48"/>
        <v>31090</v>
      </c>
      <c r="N90" s="597">
        <f t="shared" si="48"/>
        <v>17655</v>
      </c>
      <c r="O90" s="599">
        <f t="shared" si="48"/>
        <v>3193</v>
      </c>
      <c r="P90" s="598">
        <f t="shared" si="48"/>
        <v>211768</v>
      </c>
      <c r="Q90" s="597">
        <f t="shared" si="48"/>
        <v>9603</v>
      </c>
      <c r="R90" s="597">
        <f t="shared" si="48"/>
        <v>4706</v>
      </c>
      <c r="S90" s="599">
        <f t="shared" si="48"/>
        <v>766</v>
      </c>
    </row>
    <row r="91" spans="1:19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</row>
    <row r="92" spans="1:19">
      <c r="E92" s="69"/>
      <c r="F92" s="24"/>
      <c r="G92" s="69"/>
      <c r="H92" s="69"/>
      <c r="I92" s="69"/>
      <c r="J92" s="69"/>
      <c r="K92" s="69"/>
      <c r="L92" s="69"/>
      <c r="M92" s="69"/>
      <c r="N92" s="69"/>
    </row>
    <row r="94" spans="1:19">
      <c r="F94" s="24"/>
    </row>
  </sheetData>
  <mergeCells count="27">
    <mergeCell ref="J66:K66"/>
    <mergeCell ref="A1:S1"/>
    <mergeCell ref="A63:S63"/>
    <mergeCell ref="A65:A67"/>
    <mergeCell ref="B65:E66"/>
    <mergeCell ref="L65:O66"/>
    <mergeCell ref="P65:S66"/>
    <mergeCell ref="F66:I66"/>
    <mergeCell ref="A2:S2"/>
    <mergeCell ref="A3:S3"/>
    <mergeCell ref="A32:S32"/>
    <mergeCell ref="A33:S33"/>
    <mergeCell ref="A62:S62"/>
    <mergeCell ref="A35:A37"/>
    <mergeCell ref="B35:E36"/>
    <mergeCell ref="L35:O36"/>
    <mergeCell ref="P35:S36"/>
    <mergeCell ref="F36:I36"/>
    <mergeCell ref="A5:A7"/>
    <mergeCell ref="B5:E6"/>
    <mergeCell ref="L5:O6"/>
    <mergeCell ref="P5:S6"/>
    <mergeCell ref="F6:I6"/>
    <mergeCell ref="J6:K6"/>
    <mergeCell ref="J36:K36"/>
    <mergeCell ref="F35:K35"/>
    <mergeCell ref="F5:K5"/>
  </mergeCells>
  <printOptions horizontalCentered="1"/>
  <pageMargins left="0.51181102362204722" right="0.31496062992125984" top="0.35433070866141736" bottom="0.39370078740157483" header="0.31496062992125984" footer="0.31496062992125984"/>
  <pageSetup paperSize="9" scale="85" fitToWidth="0" fitToHeight="0" orientation="landscape" r:id="rId1"/>
  <headerFooter>
    <oddFooter>Page &amp;P</oddFooter>
  </headerFooter>
  <rowBreaks count="3" manualBreakCount="3">
    <brk id="30" max="16" man="1"/>
    <brk id="60" max="16383" man="1"/>
    <brk id="9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74"/>
  <sheetViews>
    <sheetView showZeros="0" zoomScale="60" zoomScaleNormal="60" workbookViewId="0">
      <selection activeCell="B7" sqref="B7:O29"/>
    </sheetView>
  </sheetViews>
  <sheetFormatPr baseColWidth="10" defaultColWidth="10.6328125" defaultRowHeight="14.5"/>
  <cols>
    <col min="1" max="1" width="30.453125" style="36" customWidth="1"/>
    <col min="2" max="7" width="12.6328125" style="125" customWidth="1"/>
    <col min="8" max="9" width="13.453125" style="125" customWidth="1"/>
    <col min="10" max="10" width="13.6328125" style="125" customWidth="1"/>
    <col min="11" max="14" width="13.453125" style="125" customWidth="1"/>
    <col min="15" max="15" width="13.08984375" style="125" customWidth="1"/>
    <col min="16" max="16" width="1.36328125" style="36" customWidth="1"/>
    <col min="17" max="17" width="30.6328125" style="36" customWidth="1"/>
    <col min="18" max="26" width="12.6328125" style="36" customWidth="1"/>
    <col min="27" max="28" width="14.08984375" style="36" customWidth="1"/>
    <col min="29" max="29" width="13" style="36" customWidth="1"/>
    <col min="30" max="30" width="14.08984375" style="36" customWidth="1"/>
    <col min="31" max="31" width="13.08984375" style="36" customWidth="1"/>
    <col min="32" max="32" width="1.453125" style="36" customWidth="1"/>
    <col min="33" max="33" width="31.36328125" style="36" customWidth="1"/>
    <col min="34" max="34" width="14.08984375" style="36" customWidth="1"/>
    <col min="35" max="35" width="13.08984375" style="36" customWidth="1"/>
    <col min="36" max="36" width="15.36328125" style="36" customWidth="1"/>
    <col min="37" max="37" width="14.08984375" style="36" customWidth="1"/>
    <col min="38" max="38" width="15.08984375" style="36" customWidth="1"/>
    <col min="39" max="39" width="14.90625" style="36" customWidth="1"/>
    <col min="40" max="40" width="14.08984375" style="36" customWidth="1"/>
    <col min="41" max="41" width="14.453125" style="36" customWidth="1"/>
    <col min="42" max="42" width="14.90625" style="36" customWidth="1"/>
    <col min="43" max="43" width="2.36328125" style="36" customWidth="1"/>
    <col min="44" max="44" width="34.90625" style="36" customWidth="1"/>
    <col min="45" max="48" width="30.6328125" style="36" customWidth="1"/>
    <col min="49" max="16384" width="10.6328125" style="36"/>
  </cols>
  <sheetData>
    <row r="1" spans="1:52" s="630" customFormat="1" ht="27" customHeight="1">
      <c r="A1" s="1181" t="s">
        <v>369</v>
      </c>
      <c r="B1" s="1181"/>
      <c r="C1" s="1181"/>
      <c r="D1" s="1181"/>
      <c r="E1" s="1181"/>
      <c r="F1" s="1181"/>
      <c r="G1" s="1181"/>
      <c r="H1" s="1181"/>
      <c r="I1" s="1181"/>
      <c r="J1" s="1181"/>
      <c r="K1" s="1181"/>
      <c r="L1" s="1181"/>
      <c r="M1" s="1181"/>
      <c r="N1" s="1181"/>
      <c r="O1" s="1181"/>
      <c r="P1" s="56"/>
      <c r="Q1" s="1181" t="s">
        <v>370</v>
      </c>
      <c r="R1" s="1181"/>
      <c r="S1" s="1181"/>
      <c r="T1" s="1181"/>
      <c r="U1" s="1181"/>
      <c r="V1" s="1181"/>
      <c r="W1" s="1181"/>
      <c r="X1" s="1181"/>
      <c r="Y1" s="1181"/>
      <c r="Z1" s="1181"/>
      <c r="AA1" s="1181"/>
      <c r="AB1" s="1181"/>
      <c r="AC1" s="1181"/>
      <c r="AD1" s="1181"/>
      <c r="AE1" s="1181"/>
      <c r="AF1" s="56"/>
      <c r="AG1" s="1184" t="s">
        <v>371</v>
      </c>
      <c r="AH1" s="1184"/>
      <c r="AI1" s="1184"/>
      <c r="AJ1" s="1184"/>
      <c r="AK1" s="1184"/>
      <c r="AL1" s="1184"/>
      <c r="AM1" s="1184"/>
      <c r="AN1" s="1184"/>
      <c r="AO1" s="1184"/>
      <c r="AP1" s="1184"/>
      <c r="AQ1" s="56"/>
      <c r="AR1" s="1181" t="s">
        <v>372</v>
      </c>
      <c r="AS1" s="1181"/>
      <c r="AT1" s="1181"/>
      <c r="AU1" s="1181"/>
      <c r="AV1" s="1181"/>
      <c r="AW1" s="584"/>
      <c r="AX1" s="584"/>
      <c r="AY1" s="584"/>
      <c r="AZ1" s="584"/>
    </row>
    <row r="2" spans="1:52" s="125" customFormat="1" ht="15" customHeight="1">
      <c r="A2" s="1138" t="s">
        <v>449</v>
      </c>
      <c r="B2" s="1138"/>
      <c r="C2" s="1138"/>
      <c r="D2" s="1138"/>
      <c r="E2" s="1138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637"/>
      <c r="Q2" s="1138" t="s">
        <v>452</v>
      </c>
      <c r="R2" s="1138"/>
      <c r="S2" s="1138"/>
      <c r="T2" s="1138"/>
      <c r="U2" s="1138"/>
      <c r="V2" s="1138"/>
      <c r="W2" s="1138"/>
      <c r="X2" s="1138"/>
      <c r="Y2" s="1138"/>
      <c r="Z2" s="1138"/>
      <c r="AA2" s="1138"/>
      <c r="AB2" s="1138"/>
      <c r="AC2" s="1138"/>
      <c r="AD2" s="1138"/>
      <c r="AE2" s="1138"/>
      <c r="AF2" s="637"/>
      <c r="AG2" s="1182" t="s">
        <v>456</v>
      </c>
      <c r="AH2" s="1182"/>
      <c r="AI2" s="1182"/>
      <c r="AJ2" s="1182"/>
      <c r="AK2" s="1182"/>
      <c r="AL2" s="1182"/>
      <c r="AM2" s="1182"/>
      <c r="AN2" s="1182"/>
      <c r="AO2" s="1182"/>
      <c r="AP2" s="1182"/>
      <c r="AQ2" s="641"/>
      <c r="AR2" s="1182" t="s">
        <v>459</v>
      </c>
      <c r="AS2" s="1182"/>
      <c r="AT2" s="1182"/>
      <c r="AU2" s="1182"/>
      <c r="AV2" s="1182"/>
      <c r="AW2" s="641"/>
      <c r="AX2" s="641"/>
      <c r="AY2" s="641"/>
      <c r="AZ2" s="641"/>
    </row>
    <row r="3" spans="1:52" s="125" customFormat="1" ht="13">
      <c r="A3" s="1183" t="s">
        <v>293</v>
      </c>
      <c r="B3" s="1183"/>
      <c r="C3" s="1183"/>
      <c r="D3" s="1183"/>
      <c r="E3" s="1183"/>
      <c r="F3" s="1183"/>
      <c r="G3" s="1183"/>
      <c r="H3" s="1183"/>
      <c r="I3" s="1183"/>
      <c r="J3" s="1183"/>
      <c r="K3" s="1183"/>
      <c r="L3" s="1183"/>
      <c r="M3" s="1183"/>
      <c r="N3" s="1183"/>
      <c r="O3" s="1183"/>
      <c r="P3" s="14"/>
      <c r="Q3" s="1183" t="s">
        <v>293</v>
      </c>
      <c r="R3" s="1183"/>
      <c r="S3" s="1183"/>
      <c r="T3" s="1183"/>
      <c r="U3" s="1183"/>
      <c r="V3" s="1183"/>
      <c r="W3" s="1183"/>
      <c r="X3" s="1183"/>
      <c r="Y3" s="1183"/>
      <c r="Z3" s="1183"/>
      <c r="AA3" s="1183"/>
      <c r="AB3" s="1183"/>
      <c r="AC3" s="1183"/>
      <c r="AD3" s="1183"/>
      <c r="AE3" s="1183"/>
      <c r="AF3" s="14"/>
      <c r="AG3" s="1183" t="s">
        <v>293</v>
      </c>
      <c r="AH3" s="1183"/>
      <c r="AI3" s="1183"/>
      <c r="AJ3" s="1183"/>
      <c r="AK3" s="1183"/>
      <c r="AL3" s="1183"/>
      <c r="AM3" s="1183"/>
      <c r="AN3" s="1183"/>
      <c r="AO3" s="1183"/>
      <c r="AP3" s="1183"/>
      <c r="AQ3" s="14"/>
      <c r="AR3" s="1183" t="s">
        <v>293</v>
      </c>
      <c r="AS3" s="1183"/>
      <c r="AT3" s="1183"/>
      <c r="AU3" s="1183"/>
      <c r="AV3" s="1183"/>
      <c r="AW3" s="642"/>
      <c r="AX3" s="642"/>
      <c r="AY3" s="642"/>
      <c r="AZ3" s="642"/>
    </row>
    <row r="4" spans="1:52" s="125" customFormat="1" ht="9" customHeight="1" thickBot="1"/>
    <row r="5" spans="1:52" s="125" customFormat="1" ht="12.75" customHeight="1">
      <c r="A5" s="1316" t="s">
        <v>312</v>
      </c>
      <c r="B5" s="1124" t="s">
        <v>317</v>
      </c>
      <c r="C5" s="1126"/>
      <c r="D5" s="1125"/>
      <c r="E5" s="1124" t="s">
        <v>318</v>
      </c>
      <c r="F5" s="1126"/>
      <c r="G5" s="1125"/>
      <c r="H5" s="1124" t="s">
        <v>319</v>
      </c>
      <c r="I5" s="1126"/>
      <c r="J5" s="1125"/>
      <c r="K5" s="1124" t="s">
        <v>320</v>
      </c>
      <c r="L5" s="1126"/>
      <c r="M5" s="1125"/>
      <c r="N5" s="1124" t="s">
        <v>1</v>
      </c>
      <c r="O5" s="1172"/>
      <c r="Q5" s="1161" t="s">
        <v>312</v>
      </c>
      <c r="R5" s="1124" t="s">
        <v>317</v>
      </c>
      <c r="S5" s="1126"/>
      <c r="T5" s="1125"/>
      <c r="U5" s="1124" t="s">
        <v>318</v>
      </c>
      <c r="V5" s="1126"/>
      <c r="W5" s="1125"/>
      <c r="X5" s="1124" t="s">
        <v>319</v>
      </c>
      <c r="Y5" s="1126"/>
      <c r="Z5" s="1125"/>
      <c r="AA5" s="1124" t="s">
        <v>320</v>
      </c>
      <c r="AB5" s="1126"/>
      <c r="AC5" s="1125"/>
      <c r="AD5" s="1124" t="s">
        <v>1</v>
      </c>
      <c r="AE5" s="1172"/>
      <c r="AG5" s="1161" t="s">
        <v>312</v>
      </c>
      <c r="AH5" s="1168" t="s">
        <v>322</v>
      </c>
      <c r="AI5" s="1168"/>
      <c r="AJ5" s="1168"/>
      <c r="AK5" s="1168"/>
      <c r="AL5" s="1168"/>
      <c r="AM5" s="1124" t="s">
        <v>323</v>
      </c>
      <c r="AN5" s="1126"/>
      <c r="AO5" s="1125"/>
      <c r="AP5" s="1149" t="s">
        <v>324</v>
      </c>
      <c r="AR5" s="1161" t="s">
        <v>312</v>
      </c>
      <c r="AS5" s="1178" t="s">
        <v>269</v>
      </c>
      <c r="AT5" s="1180"/>
      <c r="AU5" s="1178" t="s">
        <v>257</v>
      </c>
      <c r="AV5" s="1325"/>
      <c r="AW5" s="583"/>
      <c r="AX5" s="583"/>
      <c r="AY5" s="583"/>
      <c r="AZ5" s="583"/>
    </row>
    <row r="6" spans="1:52" s="125" customFormat="1" ht="28.5" customHeight="1">
      <c r="A6" s="1317"/>
      <c r="B6" s="635" t="s">
        <v>313</v>
      </c>
      <c r="C6" s="842"/>
      <c r="D6" s="635" t="s">
        <v>314</v>
      </c>
      <c r="E6" s="635" t="s">
        <v>313</v>
      </c>
      <c r="F6" s="842"/>
      <c r="G6" s="635" t="s">
        <v>314</v>
      </c>
      <c r="H6" s="635" t="s">
        <v>313</v>
      </c>
      <c r="I6" s="842"/>
      <c r="J6" s="635" t="s">
        <v>314</v>
      </c>
      <c r="K6" s="635" t="s">
        <v>313</v>
      </c>
      <c r="L6" s="842"/>
      <c r="M6" s="635" t="s">
        <v>314</v>
      </c>
      <c r="N6" s="635" t="s">
        <v>313</v>
      </c>
      <c r="O6" s="636" t="s">
        <v>314</v>
      </c>
      <c r="Q6" s="1146"/>
      <c r="R6" s="635" t="s">
        <v>313</v>
      </c>
      <c r="S6" s="842"/>
      <c r="T6" s="635" t="s">
        <v>314</v>
      </c>
      <c r="U6" s="635" t="s">
        <v>313</v>
      </c>
      <c r="V6" s="842"/>
      <c r="W6" s="635" t="s">
        <v>314</v>
      </c>
      <c r="X6" s="635" t="s">
        <v>313</v>
      </c>
      <c r="Y6" s="842"/>
      <c r="Z6" s="635" t="s">
        <v>314</v>
      </c>
      <c r="AA6" s="635" t="s">
        <v>313</v>
      </c>
      <c r="AB6" s="842"/>
      <c r="AC6" s="635" t="s">
        <v>314</v>
      </c>
      <c r="AD6" s="635" t="s">
        <v>313</v>
      </c>
      <c r="AE6" s="636" t="s">
        <v>314</v>
      </c>
      <c r="AG6" s="1146"/>
      <c r="AH6" s="807" t="s">
        <v>317</v>
      </c>
      <c r="AI6" s="807" t="s">
        <v>318</v>
      </c>
      <c r="AJ6" s="807" t="s">
        <v>319</v>
      </c>
      <c r="AK6" s="807" t="s">
        <v>320</v>
      </c>
      <c r="AL6" s="807" t="s">
        <v>1</v>
      </c>
      <c r="AM6" s="807" t="s">
        <v>474</v>
      </c>
      <c r="AN6" s="807" t="s">
        <v>475</v>
      </c>
      <c r="AO6" s="807" t="s">
        <v>1</v>
      </c>
      <c r="AP6" s="1150"/>
      <c r="AR6" s="1146"/>
      <c r="AS6" s="758" t="s">
        <v>373</v>
      </c>
      <c r="AT6" s="758" t="s">
        <v>262</v>
      </c>
      <c r="AU6" s="758" t="s">
        <v>263</v>
      </c>
      <c r="AV6" s="759" t="s">
        <v>264</v>
      </c>
      <c r="AW6" s="45"/>
      <c r="AX6" s="45"/>
      <c r="AY6" s="45"/>
      <c r="AZ6" s="45"/>
    </row>
    <row r="7" spans="1:52" s="125" customFormat="1" ht="18" customHeight="1">
      <c r="A7" s="289" t="s">
        <v>266</v>
      </c>
      <c r="B7" s="592">
        <v>2159</v>
      </c>
      <c r="C7" s="1003">
        <v>1090</v>
      </c>
      <c r="D7" s="592">
        <v>1069</v>
      </c>
      <c r="E7" s="592">
        <v>2201</v>
      </c>
      <c r="F7" s="1003">
        <v>1062</v>
      </c>
      <c r="G7" s="592">
        <v>1139</v>
      </c>
      <c r="H7" s="592">
        <v>2674</v>
      </c>
      <c r="I7" s="1003">
        <v>1320</v>
      </c>
      <c r="J7" s="592">
        <v>1354</v>
      </c>
      <c r="K7" s="592">
        <v>3379</v>
      </c>
      <c r="L7" s="1003">
        <v>1705</v>
      </c>
      <c r="M7" s="592">
        <v>1674</v>
      </c>
      <c r="N7" s="592">
        <v>10413</v>
      </c>
      <c r="O7" s="282">
        <v>5236</v>
      </c>
      <c r="Q7" s="760" t="s">
        <v>266</v>
      </c>
      <c r="R7" s="761">
        <v>107</v>
      </c>
      <c r="S7" s="1003">
        <v>44</v>
      </c>
      <c r="T7" s="761">
        <v>63</v>
      </c>
      <c r="U7" s="761">
        <v>118</v>
      </c>
      <c r="V7" s="1003">
        <v>51</v>
      </c>
      <c r="W7" s="761">
        <v>67</v>
      </c>
      <c r="X7" s="761">
        <v>100</v>
      </c>
      <c r="Y7" s="1003">
        <v>44</v>
      </c>
      <c r="Z7" s="761">
        <v>56</v>
      </c>
      <c r="AA7" s="761">
        <v>976</v>
      </c>
      <c r="AB7" s="1003">
        <v>495</v>
      </c>
      <c r="AC7" s="761">
        <v>481</v>
      </c>
      <c r="AD7" s="761">
        <v>1301</v>
      </c>
      <c r="AE7" s="762">
        <v>667</v>
      </c>
      <c r="AG7" s="872" t="s">
        <v>266</v>
      </c>
      <c r="AH7" s="890">
        <f>SUM(AH36:AH40)</f>
        <v>69</v>
      </c>
      <c r="AI7" s="890">
        <f t="shared" ref="AI7:AO7" si="0">SUM(AI36:AI40)</f>
        <v>71</v>
      </c>
      <c r="AJ7" s="890">
        <f t="shared" si="0"/>
        <v>74</v>
      </c>
      <c r="AK7" s="890">
        <f t="shared" si="0"/>
        <v>79</v>
      </c>
      <c r="AL7" s="890">
        <f t="shared" si="0"/>
        <v>293</v>
      </c>
      <c r="AM7" s="890">
        <f t="shared" si="0"/>
        <v>303</v>
      </c>
      <c r="AN7" s="890">
        <f t="shared" si="0"/>
        <v>45</v>
      </c>
      <c r="AO7" s="890">
        <f t="shared" si="0"/>
        <v>348</v>
      </c>
      <c r="AP7" s="891">
        <f>SUM(AP36:AP40)</f>
        <v>66</v>
      </c>
      <c r="AR7" s="760" t="s">
        <v>266</v>
      </c>
      <c r="AS7" s="761">
        <f>SUM(AS36:AS40)</f>
        <v>524</v>
      </c>
      <c r="AT7" s="761">
        <f t="shared" ref="AT7:AV7" si="1">SUM(AT36:AT40)</f>
        <v>219</v>
      </c>
      <c r="AU7" s="761">
        <f t="shared" si="1"/>
        <v>103</v>
      </c>
      <c r="AV7" s="762">
        <f t="shared" si="1"/>
        <v>134</v>
      </c>
      <c r="AW7" s="29"/>
      <c r="AX7" s="29"/>
      <c r="AY7" s="29"/>
      <c r="AZ7" s="29"/>
    </row>
    <row r="8" spans="1:52" s="125" customFormat="1" ht="18" customHeight="1">
      <c r="A8" s="289" t="s">
        <v>8</v>
      </c>
      <c r="B8" s="79">
        <v>1700</v>
      </c>
      <c r="C8" s="1003">
        <v>864</v>
      </c>
      <c r="D8" s="79">
        <v>836</v>
      </c>
      <c r="E8" s="79">
        <v>1467</v>
      </c>
      <c r="F8" s="1004">
        <v>745</v>
      </c>
      <c r="G8" s="79">
        <v>722</v>
      </c>
      <c r="H8" s="79">
        <v>1668</v>
      </c>
      <c r="I8" s="1004">
        <v>836</v>
      </c>
      <c r="J8" s="79">
        <v>832</v>
      </c>
      <c r="K8" s="79">
        <v>1972</v>
      </c>
      <c r="L8" s="1004">
        <v>935</v>
      </c>
      <c r="M8" s="79">
        <v>1037</v>
      </c>
      <c r="N8" s="79">
        <v>6807</v>
      </c>
      <c r="O8" s="290">
        <v>3427</v>
      </c>
      <c r="Q8" s="760" t="s">
        <v>8</v>
      </c>
      <c r="R8" s="763">
        <v>166</v>
      </c>
      <c r="S8" s="1004">
        <v>92</v>
      </c>
      <c r="T8" s="763">
        <v>74</v>
      </c>
      <c r="U8" s="763">
        <v>94</v>
      </c>
      <c r="V8" s="1004">
        <v>41</v>
      </c>
      <c r="W8" s="763">
        <v>53</v>
      </c>
      <c r="X8" s="763">
        <v>99</v>
      </c>
      <c r="Y8" s="1004">
        <v>40</v>
      </c>
      <c r="Z8" s="763">
        <v>59</v>
      </c>
      <c r="AA8" s="763">
        <v>241</v>
      </c>
      <c r="AB8" s="1004">
        <v>117</v>
      </c>
      <c r="AC8" s="763">
        <v>124</v>
      </c>
      <c r="AD8" s="763">
        <v>600</v>
      </c>
      <c r="AE8" s="764">
        <v>310</v>
      </c>
      <c r="AG8" s="872" t="s">
        <v>8</v>
      </c>
      <c r="AH8" s="866">
        <f>SUM(AH42:AH45)</f>
        <v>47</v>
      </c>
      <c r="AI8" s="866">
        <f t="shared" ref="AI8:AP8" si="2">SUM(AI42:AI45)</f>
        <v>45</v>
      </c>
      <c r="AJ8" s="866">
        <f t="shared" si="2"/>
        <v>47</v>
      </c>
      <c r="AK8" s="866">
        <f t="shared" si="2"/>
        <v>55</v>
      </c>
      <c r="AL8" s="866">
        <f t="shared" si="2"/>
        <v>194</v>
      </c>
      <c r="AM8" s="866">
        <f t="shared" si="2"/>
        <v>156</v>
      </c>
      <c r="AN8" s="866">
        <f t="shared" si="2"/>
        <v>44</v>
      </c>
      <c r="AO8" s="866">
        <f t="shared" si="2"/>
        <v>200</v>
      </c>
      <c r="AP8" s="873">
        <f t="shared" si="2"/>
        <v>41</v>
      </c>
      <c r="AR8" s="760" t="s">
        <v>8</v>
      </c>
      <c r="AS8" s="763">
        <f>SUM(AS42:AS45)</f>
        <v>319</v>
      </c>
      <c r="AT8" s="763">
        <f t="shared" ref="AT8:AV8" si="3">SUM(AT42:AT45)</f>
        <v>128</v>
      </c>
      <c r="AU8" s="763">
        <f t="shared" si="3"/>
        <v>6</v>
      </c>
      <c r="AV8" s="764">
        <f t="shared" si="3"/>
        <v>33</v>
      </c>
      <c r="AW8" s="29"/>
      <c r="AX8" s="29"/>
      <c r="AY8" s="29"/>
      <c r="AZ8" s="29"/>
    </row>
    <row r="9" spans="1:52" s="125" customFormat="1" ht="18" customHeight="1">
      <c r="A9" s="289" t="s">
        <v>13</v>
      </c>
      <c r="B9" s="79">
        <v>33085</v>
      </c>
      <c r="C9" s="1003">
        <v>16567</v>
      </c>
      <c r="D9" s="79">
        <v>16518</v>
      </c>
      <c r="E9" s="79">
        <v>27574</v>
      </c>
      <c r="F9" s="1004">
        <v>13659</v>
      </c>
      <c r="G9" s="79">
        <v>13915</v>
      </c>
      <c r="H9" s="79">
        <v>24881</v>
      </c>
      <c r="I9" s="1004">
        <v>11940</v>
      </c>
      <c r="J9" s="79">
        <v>12941</v>
      </c>
      <c r="K9" s="79">
        <v>26142</v>
      </c>
      <c r="L9" s="1004">
        <v>12608</v>
      </c>
      <c r="M9" s="79">
        <v>13534</v>
      </c>
      <c r="N9" s="79">
        <v>111682</v>
      </c>
      <c r="O9" s="290">
        <v>56908</v>
      </c>
      <c r="Q9" s="760" t="s">
        <v>13</v>
      </c>
      <c r="R9" s="763">
        <v>1472</v>
      </c>
      <c r="S9" s="1004">
        <v>864</v>
      </c>
      <c r="T9" s="763">
        <v>608</v>
      </c>
      <c r="U9" s="763">
        <v>1101</v>
      </c>
      <c r="V9" s="1004">
        <v>622</v>
      </c>
      <c r="W9" s="763">
        <v>479</v>
      </c>
      <c r="X9" s="763">
        <v>1047</v>
      </c>
      <c r="Y9" s="1004">
        <v>515</v>
      </c>
      <c r="Z9" s="763">
        <v>532</v>
      </c>
      <c r="AA9" s="763">
        <v>2414</v>
      </c>
      <c r="AB9" s="1004">
        <v>1135</v>
      </c>
      <c r="AC9" s="763">
        <v>1279</v>
      </c>
      <c r="AD9" s="763">
        <v>6034</v>
      </c>
      <c r="AE9" s="764">
        <v>2898</v>
      </c>
      <c r="AG9" s="872" t="s">
        <v>13</v>
      </c>
      <c r="AH9" s="866">
        <f>SUM(AH47:AH54)</f>
        <v>930</v>
      </c>
      <c r="AI9" s="866">
        <f t="shared" ref="AI9:AP9" si="4">SUM(AI47:AI54)</f>
        <v>842</v>
      </c>
      <c r="AJ9" s="866">
        <f t="shared" si="4"/>
        <v>792</v>
      </c>
      <c r="AK9" s="866">
        <f t="shared" si="4"/>
        <v>835</v>
      </c>
      <c r="AL9" s="866">
        <f t="shared" si="4"/>
        <v>3399</v>
      </c>
      <c r="AM9" s="866">
        <f t="shared" si="4"/>
        <v>3133</v>
      </c>
      <c r="AN9" s="866">
        <f t="shared" si="4"/>
        <v>252</v>
      </c>
      <c r="AO9" s="866">
        <f t="shared" si="4"/>
        <v>3385</v>
      </c>
      <c r="AP9" s="873">
        <f t="shared" si="4"/>
        <v>723</v>
      </c>
      <c r="AR9" s="760" t="s">
        <v>13</v>
      </c>
      <c r="AS9" s="763">
        <f>SUM(AS47:AS54)</f>
        <v>6824</v>
      </c>
      <c r="AT9" s="763">
        <f t="shared" ref="AT9:AV9" si="5">SUM(AT47:AT54)</f>
        <v>3638</v>
      </c>
      <c r="AU9" s="763">
        <f t="shared" si="5"/>
        <v>184</v>
      </c>
      <c r="AV9" s="764">
        <f t="shared" si="5"/>
        <v>1499</v>
      </c>
      <c r="AW9" s="29"/>
      <c r="AX9" s="29"/>
      <c r="AY9" s="29"/>
      <c r="AZ9" s="29"/>
    </row>
    <row r="10" spans="1:52" s="125" customFormat="1" ht="18" customHeight="1">
      <c r="A10" s="289" t="s">
        <v>22</v>
      </c>
      <c r="B10" s="79">
        <v>3331</v>
      </c>
      <c r="C10" s="1003">
        <v>1682</v>
      </c>
      <c r="D10" s="79">
        <v>1649</v>
      </c>
      <c r="E10" s="79">
        <v>2587</v>
      </c>
      <c r="F10" s="1004">
        <v>1302</v>
      </c>
      <c r="G10" s="79">
        <v>1285</v>
      </c>
      <c r="H10" s="79">
        <v>2380</v>
      </c>
      <c r="I10" s="1004">
        <v>1215</v>
      </c>
      <c r="J10" s="79">
        <v>1165</v>
      </c>
      <c r="K10" s="79">
        <v>2364</v>
      </c>
      <c r="L10" s="1004">
        <v>1253</v>
      </c>
      <c r="M10" s="79">
        <v>1111</v>
      </c>
      <c r="N10" s="79">
        <v>10662</v>
      </c>
      <c r="O10" s="290">
        <v>5210</v>
      </c>
      <c r="Q10" s="760" t="s">
        <v>22</v>
      </c>
      <c r="R10" s="763">
        <v>255</v>
      </c>
      <c r="S10" s="1004">
        <v>135</v>
      </c>
      <c r="T10" s="763">
        <v>120</v>
      </c>
      <c r="U10" s="763">
        <v>181</v>
      </c>
      <c r="V10" s="1004">
        <v>81</v>
      </c>
      <c r="W10" s="763">
        <v>100</v>
      </c>
      <c r="X10" s="763">
        <v>128</v>
      </c>
      <c r="Y10" s="1004">
        <v>63</v>
      </c>
      <c r="Z10" s="763">
        <v>65</v>
      </c>
      <c r="AA10" s="763">
        <v>398</v>
      </c>
      <c r="AB10" s="1004">
        <v>192</v>
      </c>
      <c r="AC10" s="763">
        <v>206</v>
      </c>
      <c r="AD10" s="763">
        <v>962</v>
      </c>
      <c r="AE10" s="764">
        <v>491</v>
      </c>
      <c r="AG10" s="872" t="s">
        <v>22</v>
      </c>
      <c r="AH10" s="866">
        <f>SUM(AH56:AH61)</f>
        <v>72</v>
      </c>
      <c r="AI10" s="866">
        <f t="shared" ref="AI10:AP10" si="6">SUM(AI56:AI61)</f>
        <v>56</v>
      </c>
      <c r="AJ10" s="866">
        <f t="shared" si="6"/>
        <v>55</v>
      </c>
      <c r="AK10" s="866">
        <f t="shared" si="6"/>
        <v>54</v>
      </c>
      <c r="AL10" s="866">
        <f t="shared" si="6"/>
        <v>237</v>
      </c>
      <c r="AM10" s="866">
        <f t="shared" si="6"/>
        <v>165</v>
      </c>
      <c r="AN10" s="866">
        <f t="shared" si="6"/>
        <v>56</v>
      </c>
      <c r="AO10" s="866">
        <f t="shared" si="6"/>
        <v>221</v>
      </c>
      <c r="AP10" s="873">
        <f t="shared" si="6"/>
        <v>45</v>
      </c>
      <c r="AR10" s="760" t="s">
        <v>22</v>
      </c>
      <c r="AS10" s="763">
        <f>SUM(AS56:AS61)</f>
        <v>424</v>
      </c>
      <c r="AT10" s="763">
        <f t="shared" ref="AT10:AV10" si="7">SUM(AT56:AT61)</f>
        <v>115</v>
      </c>
      <c r="AU10" s="763">
        <f t="shared" si="7"/>
        <v>15</v>
      </c>
      <c r="AV10" s="764">
        <f t="shared" si="7"/>
        <v>64</v>
      </c>
      <c r="AW10" s="29"/>
      <c r="AX10" s="29"/>
      <c r="AY10" s="29"/>
      <c r="AZ10" s="29"/>
    </row>
    <row r="11" spans="1:52" s="125" customFormat="1" ht="18" customHeight="1">
      <c r="A11" s="289" t="s">
        <v>29</v>
      </c>
      <c r="B11" s="79">
        <v>346</v>
      </c>
      <c r="C11" s="1003">
        <v>173</v>
      </c>
      <c r="D11" s="79">
        <v>173</v>
      </c>
      <c r="E11" s="79">
        <v>255</v>
      </c>
      <c r="F11" s="1004">
        <v>133</v>
      </c>
      <c r="G11" s="79">
        <v>122</v>
      </c>
      <c r="H11" s="79">
        <v>165</v>
      </c>
      <c r="I11" s="1004">
        <v>82</v>
      </c>
      <c r="J11" s="79">
        <v>83</v>
      </c>
      <c r="K11" s="79">
        <v>123</v>
      </c>
      <c r="L11" s="1004">
        <v>62</v>
      </c>
      <c r="M11" s="79">
        <v>61</v>
      </c>
      <c r="N11" s="79">
        <v>889</v>
      </c>
      <c r="O11" s="290">
        <v>439</v>
      </c>
      <c r="Q11" s="760" t="s">
        <v>29</v>
      </c>
      <c r="R11" s="763">
        <v>17</v>
      </c>
      <c r="S11" s="1004">
        <v>7</v>
      </c>
      <c r="T11" s="763">
        <v>10</v>
      </c>
      <c r="U11" s="763">
        <v>15</v>
      </c>
      <c r="V11" s="1004">
        <v>9</v>
      </c>
      <c r="W11" s="763">
        <v>6</v>
      </c>
      <c r="X11" s="763">
        <v>8</v>
      </c>
      <c r="Y11" s="1004">
        <v>3</v>
      </c>
      <c r="Z11" s="763">
        <v>5</v>
      </c>
      <c r="AA11" s="763">
        <v>9</v>
      </c>
      <c r="AB11" s="1004">
        <v>3</v>
      </c>
      <c r="AC11" s="763">
        <v>6</v>
      </c>
      <c r="AD11" s="763">
        <v>49</v>
      </c>
      <c r="AE11" s="764">
        <v>27</v>
      </c>
      <c r="AG11" s="872" t="s">
        <v>29</v>
      </c>
      <c r="AH11" s="866">
        <f>SUM(AH63:AH65)</f>
        <v>8</v>
      </c>
      <c r="AI11" s="866">
        <f t="shared" ref="AI11:AP11" si="8">SUM(AI63:AI65)</f>
        <v>8</v>
      </c>
      <c r="AJ11" s="866">
        <f t="shared" si="8"/>
        <v>7</v>
      </c>
      <c r="AK11" s="866">
        <f t="shared" si="8"/>
        <v>6</v>
      </c>
      <c r="AL11" s="866">
        <f t="shared" si="8"/>
        <v>29</v>
      </c>
      <c r="AM11" s="866">
        <f t="shared" si="8"/>
        <v>24</v>
      </c>
      <c r="AN11" s="866">
        <f t="shared" si="8"/>
        <v>4</v>
      </c>
      <c r="AO11" s="866">
        <f t="shared" si="8"/>
        <v>28</v>
      </c>
      <c r="AP11" s="873">
        <f t="shared" si="8"/>
        <v>7</v>
      </c>
      <c r="AR11" s="760" t="s">
        <v>29</v>
      </c>
      <c r="AS11" s="763">
        <f>SUM(AS63:AS65)</f>
        <v>34</v>
      </c>
      <c r="AT11" s="763">
        <f t="shared" ref="AT11:AV11" si="9">SUM(AT63:AT65)</f>
        <v>10</v>
      </c>
      <c r="AU11" s="763">
        <f t="shared" si="9"/>
        <v>0</v>
      </c>
      <c r="AV11" s="764">
        <f t="shared" si="9"/>
        <v>7</v>
      </c>
      <c r="AW11" s="29"/>
      <c r="AX11" s="29"/>
      <c r="AY11" s="29"/>
      <c r="AZ11" s="29"/>
    </row>
    <row r="12" spans="1:52" s="125" customFormat="1" ht="18" customHeight="1">
      <c r="A12" s="289" t="s">
        <v>34</v>
      </c>
      <c r="B12" s="79">
        <v>1337</v>
      </c>
      <c r="C12" s="1003">
        <v>659</v>
      </c>
      <c r="D12" s="79">
        <v>678</v>
      </c>
      <c r="E12" s="79">
        <v>1279</v>
      </c>
      <c r="F12" s="1004">
        <v>679</v>
      </c>
      <c r="G12" s="79">
        <v>600</v>
      </c>
      <c r="H12" s="79">
        <v>1022</v>
      </c>
      <c r="I12" s="1004">
        <v>537</v>
      </c>
      <c r="J12" s="79">
        <v>485</v>
      </c>
      <c r="K12" s="79">
        <v>995</v>
      </c>
      <c r="L12" s="1004">
        <v>527</v>
      </c>
      <c r="M12" s="79">
        <v>468</v>
      </c>
      <c r="N12" s="79">
        <v>4633</v>
      </c>
      <c r="O12" s="290">
        <v>2231</v>
      </c>
      <c r="Q12" s="760" t="s">
        <v>34</v>
      </c>
      <c r="R12" s="763">
        <v>33</v>
      </c>
      <c r="S12" s="1004">
        <v>17</v>
      </c>
      <c r="T12" s="763">
        <v>16</v>
      </c>
      <c r="U12" s="763">
        <v>51</v>
      </c>
      <c r="V12" s="1004">
        <v>28</v>
      </c>
      <c r="W12" s="763">
        <v>23</v>
      </c>
      <c r="X12" s="763">
        <v>31</v>
      </c>
      <c r="Y12" s="1004">
        <v>11</v>
      </c>
      <c r="Z12" s="763">
        <v>20</v>
      </c>
      <c r="AA12" s="763">
        <v>49</v>
      </c>
      <c r="AB12" s="1004">
        <v>22</v>
      </c>
      <c r="AC12" s="763">
        <v>27</v>
      </c>
      <c r="AD12" s="763">
        <v>164</v>
      </c>
      <c r="AE12" s="764">
        <v>86</v>
      </c>
      <c r="AG12" s="872" t="s">
        <v>34</v>
      </c>
      <c r="AH12" s="866">
        <f>SUM(AH72:AH74)</f>
        <v>29</v>
      </c>
      <c r="AI12" s="866">
        <f t="shared" ref="AI12:AP12" si="10">SUM(AI72:AI74)</f>
        <v>23</v>
      </c>
      <c r="AJ12" s="866">
        <f t="shared" si="10"/>
        <v>27</v>
      </c>
      <c r="AK12" s="866">
        <f t="shared" si="10"/>
        <v>21</v>
      </c>
      <c r="AL12" s="866">
        <f t="shared" si="10"/>
        <v>100</v>
      </c>
      <c r="AM12" s="866">
        <f t="shared" si="10"/>
        <v>89</v>
      </c>
      <c r="AN12" s="866">
        <f t="shared" si="10"/>
        <v>10</v>
      </c>
      <c r="AO12" s="866">
        <f t="shared" si="10"/>
        <v>99</v>
      </c>
      <c r="AP12" s="873">
        <f t="shared" si="10"/>
        <v>17</v>
      </c>
      <c r="AR12" s="760" t="s">
        <v>34</v>
      </c>
      <c r="AS12" s="763">
        <f>SUM(AS72:AS74)</f>
        <v>107</v>
      </c>
      <c r="AT12" s="763">
        <f t="shared" ref="AT12:AV12" si="11">SUM(AT72:AT74)</f>
        <v>43</v>
      </c>
      <c r="AU12" s="763">
        <f t="shared" si="11"/>
        <v>5</v>
      </c>
      <c r="AV12" s="764">
        <f t="shared" si="11"/>
        <v>15</v>
      </c>
      <c r="AW12" s="29"/>
      <c r="AX12" s="29"/>
      <c r="AY12" s="29"/>
      <c r="AZ12" s="29"/>
    </row>
    <row r="13" spans="1:52" s="125" customFormat="1" ht="18" customHeight="1">
      <c r="A13" s="289" t="s">
        <v>267</v>
      </c>
      <c r="B13" s="79">
        <v>2832</v>
      </c>
      <c r="C13" s="1003">
        <v>1330</v>
      </c>
      <c r="D13" s="79">
        <v>1502</v>
      </c>
      <c r="E13" s="79">
        <v>2248</v>
      </c>
      <c r="F13" s="1004">
        <v>1053</v>
      </c>
      <c r="G13" s="79">
        <v>1195</v>
      </c>
      <c r="H13" s="79">
        <v>1841</v>
      </c>
      <c r="I13" s="1004">
        <v>875</v>
      </c>
      <c r="J13" s="79">
        <v>966</v>
      </c>
      <c r="K13" s="79">
        <v>1519</v>
      </c>
      <c r="L13" s="1004">
        <v>687</v>
      </c>
      <c r="M13" s="79">
        <v>832</v>
      </c>
      <c r="N13" s="79">
        <v>8440</v>
      </c>
      <c r="O13" s="290">
        <v>4495</v>
      </c>
      <c r="Q13" s="760" t="s">
        <v>267</v>
      </c>
      <c r="R13" s="763">
        <v>263</v>
      </c>
      <c r="S13" s="1004">
        <v>120</v>
      </c>
      <c r="T13" s="763">
        <v>143</v>
      </c>
      <c r="U13" s="763">
        <v>124</v>
      </c>
      <c r="V13" s="1004">
        <v>62</v>
      </c>
      <c r="W13" s="763">
        <v>62</v>
      </c>
      <c r="X13" s="763">
        <v>92</v>
      </c>
      <c r="Y13" s="1004">
        <v>42</v>
      </c>
      <c r="Z13" s="763">
        <v>50</v>
      </c>
      <c r="AA13" s="763">
        <v>32</v>
      </c>
      <c r="AB13" s="1004">
        <v>11</v>
      </c>
      <c r="AC13" s="763">
        <v>21</v>
      </c>
      <c r="AD13" s="763">
        <v>511</v>
      </c>
      <c r="AE13" s="764">
        <v>276</v>
      </c>
      <c r="AG13" s="872" t="s">
        <v>267</v>
      </c>
      <c r="AH13" s="866">
        <f>SUM(AH76:AH83)</f>
        <v>64</v>
      </c>
      <c r="AI13" s="866">
        <f t="shared" ref="AI13:AP13" si="12">SUM(AI76:AI83)</f>
        <v>56</v>
      </c>
      <c r="AJ13" s="866">
        <f t="shared" si="12"/>
        <v>50</v>
      </c>
      <c r="AK13" s="866">
        <f t="shared" si="12"/>
        <v>47</v>
      </c>
      <c r="AL13" s="866">
        <f t="shared" si="12"/>
        <v>217</v>
      </c>
      <c r="AM13" s="866">
        <f t="shared" si="12"/>
        <v>194</v>
      </c>
      <c r="AN13" s="866">
        <f t="shared" si="12"/>
        <v>22</v>
      </c>
      <c r="AO13" s="866">
        <f t="shared" si="12"/>
        <v>216</v>
      </c>
      <c r="AP13" s="873">
        <f t="shared" si="12"/>
        <v>50</v>
      </c>
      <c r="AR13" s="760" t="s">
        <v>267</v>
      </c>
      <c r="AS13" s="763">
        <f>SUM(AS76:AS83)</f>
        <v>448</v>
      </c>
      <c r="AT13" s="763">
        <f t="shared" ref="AT13:AV13" si="13">SUM(AT76:AT83)</f>
        <v>140</v>
      </c>
      <c r="AU13" s="763">
        <f t="shared" si="13"/>
        <v>56</v>
      </c>
      <c r="AV13" s="764">
        <f t="shared" si="13"/>
        <v>0</v>
      </c>
      <c r="AW13" s="29"/>
      <c r="AX13" s="29"/>
      <c r="AY13" s="29"/>
      <c r="AZ13" s="29"/>
    </row>
    <row r="14" spans="1:52" s="125" customFormat="1" ht="18" customHeight="1">
      <c r="A14" s="289" t="s">
        <v>268</v>
      </c>
      <c r="B14" s="79">
        <v>616</v>
      </c>
      <c r="C14" s="1003">
        <v>312</v>
      </c>
      <c r="D14" s="79">
        <v>304</v>
      </c>
      <c r="E14" s="79">
        <v>573</v>
      </c>
      <c r="F14" s="1004">
        <v>295</v>
      </c>
      <c r="G14" s="79">
        <v>278</v>
      </c>
      <c r="H14" s="79">
        <v>471</v>
      </c>
      <c r="I14" s="1004">
        <v>241</v>
      </c>
      <c r="J14" s="79">
        <v>230</v>
      </c>
      <c r="K14" s="79">
        <v>639</v>
      </c>
      <c r="L14" s="1004">
        <v>339</v>
      </c>
      <c r="M14" s="79">
        <v>300</v>
      </c>
      <c r="N14" s="79">
        <v>2299</v>
      </c>
      <c r="O14" s="290">
        <v>1112</v>
      </c>
      <c r="Q14" s="760" t="s">
        <v>268</v>
      </c>
      <c r="R14" s="763">
        <v>58</v>
      </c>
      <c r="S14" s="1004">
        <v>25</v>
      </c>
      <c r="T14" s="763">
        <v>33</v>
      </c>
      <c r="U14" s="763">
        <v>38</v>
      </c>
      <c r="V14" s="1004">
        <v>24</v>
      </c>
      <c r="W14" s="763">
        <v>14</v>
      </c>
      <c r="X14" s="763">
        <v>65</v>
      </c>
      <c r="Y14" s="1004">
        <v>41</v>
      </c>
      <c r="Z14" s="763">
        <v>24</v>
      </c>
      <c r="AA14" s="763">
        <v>95</v>
      </c>
      <c r="AB14" s="1004">
        <v>55</v>
      </c>
      <c r="AC14" s="763">
        <v>40</v>
      </c>
      <c r="AD14" s="763">
        <v>256</v>
      </c>
      <c r="AE14" s="764">
        <v>111</v>
      </c>
      <c r="AG14" s="872" t="s">
        <v>268</v>
      </c>
      <c r="AH14" s="866">
        <f>SUM(AH85:AH86)</f>
        <v>17</v>
      </c>
      <c r="AI14" s="866">
        <f t="shared" ref="AI14:AP14" si="14">SUM(AI85:AI86)</f>
        <v>15</v>
      </c>
      <c r="AJ14" s="866">
        <f t="shared" si="14"/>
        <v>12</v>
      </c>
      <c r="AK14" s="866">
        <f t="shared" si="14"/>
        <v>14</v>
      </c>
      <c r="AL14" s="866">
        <f t="shared" si="14"/>
        <v>58</v>
      </c>
      <c r="AM14" s="866">
        <f t="shared" si="14"/>
        <v>49</v>
      </c>
      <c r="AN14" s="866">
        <f t="shared" si="14"/>
        <v>0</v>
      </c>
      <c r="AO14" s="866">
        <f t="shared" si="14"/>
        <v>49</v>
      </c>
      <c r="AP14" s="873">
        <f t="shared" si="14"/>
        <v>10</v>
      </c>
      <c r="AR14" s="760" t="s">
        <v>268</v>
      </c>
      <c r="AS14" s="763">
        <f>SUM(AS85:AS86)</f>
        <v>81</v>
      </c>
      <c r="AT14" s="763">
        <f t="shared" ref="AT14:AV14" si="15">SUM(AT85:AT86)</f>
        <v>32</v>
      </c>
      <c r="AU14" s="763">
        <f t="shared" si="15"/>
        <v>3</v>
      </c>
      <c r="AV14" s="764">
        <f t="shared" si="15"/>
        <v>18</v>
      </c>
      <c r="AW14" s="29"/>
      <c r="AX14" s="29"/>
      <c r="AY14" s="29"/>
      <c r="AZ14" s="29"/>
    </row>
    <row r="15" spans="1:52" s="125" customFormat="1" ht="18" customHeight="1">
      <c r="A15" s="289" t="s">
        <v>54</v>
      </c>
      <c r="B15" s="79">
        <v>2966</v>
      </c>
      <c r="C15" s="1003">
        <v>1409</v>
      </c>
      <c r="D15" s="79">
        <v>1557</v>
      </c>
      <c r="E15" s="79">
        <v>2510</v>
      </c>
      <c r="F15" s="1004">
        <v>1196</v>
      </c>
      <c r="G15" s="79">
        <v>1314</v>
      </c>
      <c r="H15" s="79">
        <v>2382</v>
      </c>
      <c r="I15" s="1004">
        <v>1153</v>
      </c>
      <c r="J15" s="79">
        <v>1229</v>
      </c>
      <c r="K15" s="79">
        <v>2298</v>
      </c>
      <c r="L15" s="1004">
        <v>1086</v>
      </c>
      <c r="M15" s="79">
        <v>1212</v>
      </c>
      <c r="N15" s="79">
        <v>10156</v>
      </c>
      <c r="O15" s="290">
        <v>5312</v>
      </c>
      <c r="Q15" s="760" t="s">
        <v>54</v>
      </c>
      <c r="R15" s="763">
        <v>228</v>
      </c>
      <c r="S15" s="1004">
        <v>118</v>
      </c>
      <c r="T15" s="763">
        <v>110</v>
      </c>
      <c r="U15" s="763">
        <v>140</v>
      </c>
      <c r="V15" s="1004">
        <v>64</v>
      </c>
      <c r="W15" s="763">
        <v>76</v>
      </c>
      <c r="X15" s="763">
        <v>147</v>
      </c>
      <c r="Y15" s="1004">
        <v>68</v>
      </c>
      <c r="Z15" s="763">
        <v>79</v>
      </c>
      <c r="AA15" s="763">
        <v>224</v>
      </c>
      <c r="AB15" s="1004">
        <v>101</v>
      </c>
      <c r="AC15" s="763">
        <v>123</v>
      </c>
      <c r="AD15" s="763">
        <v>739</v>
      </c>
      <c r="AE15" s="764">
        <v>388</v>
      </c>
      <c r="AG15" s="872" t="s">
        <v>54</v>
      </c>
      <c r="AH15" s="866">
        <f>SUM(AH88:AH93)</f>
        <v>63</v>
      </c>
      <c r="AI15" s="866">
        <f t="shared" ref="AI15:AP15" si="16">SUM(AI88:AI93)</f>
        <v>56</v>
      </c>
      <c r="AJ15" s="866">
        <f t="shared" si="16"/>
        <v>54</v>
      </c>
      <c r="AK15" s="866">
        <f t="shared" si="16"/>
        <v>53</v>
      </c>
      <c r="AL15" s="866">
        <f t="shared" si="16"/>
        <v>226</v>
      </c>
      <c r="AM15" s="866">
        <f t="shared" si="16"/>
        <v>239</v>
      </c>
      <c r="AN15" s="866">
        <f t="shared" si="16"/>
        <v>18</v>
      </c>
      <c r="AO15" s="866">
        <f t="shared" si="16"/>
        <v>257</v>
      </c>
      <c r="AP15" s="873">
        <f t="shared" si="16"/>
        <v>50</v>
      </c>
      <c r="AR15" s="760" t="s">
        <v>54</v>
      </c>
      <c r="AS15" s="763">
        <f>SUM(AS88:AS93)</f>
        <v>564</v>
      </c>
      <c r="AT15" s="763">
        <f t="shared" ref="AT15:AV15" si="17">SUM(AT88:AT93)</f>
        <v>282</v>
      </c>
      <c r="AU15" s="763">
        <f t="shared" si="17"/>
        <v>123</v>
      </c>
      <c r="AV15" s="764">
        <f t="shared" si="17"/>
        <v>151</v>
      </c>
      <c r="AW15" s="29"/>
      <c r="AX15" s="29"/>
      <c r="AY15" s="29"/>
      <c r="AZ15" s="29"/>
    </row>
    <row r="16" spans="1:52" s="125" customFormat="1" ht="18" customHeight="1">
      <c r="A16" s="289" t="s">
        <v>62</v>
      </c>
      <c r="B16" s="79">
        <v>467</v>
      </c>
      <c r="C16" s="1003">
        <v>225</v>
      </c>
      <c r="D16" s="79">
        <v>242</v>
      </c>
      <c r="E16" s="79">
        <v>317</v>
      </c>
      <c r="F16" s="1004">
        <v>165</v>
      </c>
      <c r="G16" s="79">
        <v>152</v>
      </c>
      <c r="H16" s="79">
        <v>249</v>
      </c>
      <c r="I16" s="1004">
        <v>117</v>
      </c>
      <c r="J16" s="79">
        <v>132</v>
      </c>
      <c r="K16" s="79">
        <v>261</v>
      </c>
      <c r="L16" s="1004">
        <v>120</v>
      </c>
      <c r="M16" s="79">
        <v>141</v>
      </c>
      <c r="N16" s="79">
        <v>1294</v>
      </c>
      <c r="O16" s="290">
        <v>667</v>
      </c>
      <c r="Q16" s="760" t="s">
        <v>62</v>
      </c>
      <c r="R16" s="763">
        <v>20</v>
      </c>
      <c r="S16" s="1004">
        <v>11</v>
      </c>
      <c r="T16" s="763">
        <v>9</v>
      </c>
      <c r="U16" s="763">
        <v>13</v>
      </c>
      <c r="V16" s="1004">
        <v>6</v>
      </c>
      <c r="W16" s="763">
        <v>7</v>
      </c>
      <c r="X16" s="763">
        <v>11</v>
      </c>
      <c r="Y16" s="1004">
        <v>5</v>
      </c>
      <c r="Z16" s="763">
        <v>6</v>
      </c>
      <c r="AA16" s="763">
        <v>17</v>
      </c>
      <c r="AB16" s="1004">
        <v>3</v>
      </c>
      <c r="AC16" s="763">
        <v>14</v>
      </c>
      <c r="AD16" s="763">
        <v>61</v>
      </c>
      <c r="AE16" s="764">
        <v>36</v>
      </c>
      <c r="AG16" s="872" t="s">
        <v>62</v>
      </c>
      <c r="AH16" s="866">
        <f>SUM(AH95:AH96)</f>
        <v>16</v>
      </c>
      <c r="AI16" s="866">
        <f t="shared" ref="AI16:AP16" si="18">SUM(AI95:AI96)</f>
        <v>11</v>
      </c>
      <c r="AJ16" s="866">
        <f t="shared" si="18"/>
        <v>9</v>
      </c>
      <c r="AK16" s="866">
        <f t="shared" si="18"/>
        <v>9</v>
      </c>
      <c r="AL16" s="866">
        <f t="shared" si="18"/>
        <v>45</v>
      </c>
      <c r="AM16" s="866">
        <f t="shared" si="18"/>
        <v>35</v>
      </c>
      <c r="AN16" s="866">
        <f t="shared" si="18"/>
        <v>3</v>
      </c>
      <c r="AO16" s="866">
        <f t="shared" si="18"/>
        <v>38</v>
      </c>
      <c r="AP16" s="873">
        <f t="shared" si="18"/>
        <v>14</v>
      </c>
      <c r="AR16" s="760" t="s">
        <v>62</v>
      </c>
      <c r="AS16" s="763">
        <f>SUM(AS95:AS96)</f>
        <v>62</v>
      </c>
      <c r="AT16" s="763">
        <f t="shared" ref="AT16:AV16" si="19">SUM(AT95:AT96)</f>
        <v>20</v>
      </c>
      <c r="AU16" s="763">
        <f t="shared" si="19"/>
        <v>1</v>
      </c>
      <c r="AV16" s="764">
        <f t="shared" si="19"/>
        <v>10</v>
      </c>
      <c r="AW16" s="29"/>
      <c r="AX16" s="29"/>
      <c r="AY16" s="29"/>
      <c r="AZ16" s="29"/>
    </row>
    <row r="17" spans="1:60" s="125" customFormat="1" ht="18" customHeight="1">
      <c r="A17" s="289" t="s">
        <v>66</v>
      </c>
      <c r="B17" s="79">
        <v>4737</v>
      </c>
      <c r="C17" s="1003">
        <v>2369</v>
      </c>
      <c r="D17" s="79">
        <v>2368</v>
      </c>
      <c r="E17" s="79">
        <v>3150</v>
      </c>
      <c r="F17" s="1004">
        <v>1580</v>
      </c>
      <c r="G17" s="79">
        <v>1570</v>
      </c>
      <c r="H17" s="79">
        <v>2929</v>
      </c>
      <c r="I17" s="1004">
        <v>1434</v>
      </c>
      <c r="J17" s="79">
        <v>1495</v>
      </c>
      <c r="K17" s="79">
        <v>2555</v>
      </c>
      <c r="L17" s="1004">
        <v>1325</v>
      </c>
      <c r="M17" s="79">
        <v>1230</v>
      </c>
      <c r="N17" s="79">
        <v>13371</v>
      </c>
      <c r="O17" s="290">
        <v>6663</v>
      </c>
      <c r="Q17" s="760" t="s">
        <v>66</v>
      </c>
      <c r="R17" s="763">
        <v>320</v>
      </c>
      <c r="S17" s="1004">
        <v>169</v>
      </c>
      <c r="T17" s="763">
        <v>151</v>
      </c>
      <c r="U17" s="763">
        <v>232</v>
      </c>
      <c r="V17" s="1004">
        <v>91</v>
      </c>
      <c r="W17" s="763">
        <v>141</v>
      </c>
      <c r="X17" s="763">
        <v>221</v>
      </c>
      <c r="Y17" s="1004">
        <v>91</v>
      </c>
      <c r="Z17" s="763">
        <v>130</v>
      </c>
      <c r="AA17" s="763">
        <v>292</v>
      </c>
      <c r="AB17" s="1004">
        <v>147</v>
      </c>
      <c r="AC17" s="763">
        <v>145</v>
      </c>
      <c r="AD17" s="763">
        <v>1065</v>
      </c>
      <c r="AE17" s="764">
        <v>567</v>
      </c>
      <c r="AG17" s="872" t="s">
        <v>66</v>
      </c>
      <c r="AH17" s="866">
        <f>SUM(AH103:AH107)</f>
        <v>110</v>
      </c>
      <c r="AI17" s="866">
        <f t="shared" ref="AI17:AP17" si="20">SUM(AI103:AI107)</f>
        <v>97</v>
      </c>
      <c r="AJ17" s="866">
        <f t="shared" si="20"/>
        <v>86</v>
      </c>
      <c r="AK17" s="866">
        <f t="shared" si="20"/>
        <v>81</v>
      </c>
      <c r="AL17" s="866">
        <f t="shared" si="20"/>
        <v>374</v>
      </c>
      <c r="AM17" s="866">
        <f t="shared" si="20"/>
        <v>322</v>
      </c>
      <c r="AN17" s="866">
        <f t="shared" si="20"/>
        <v>22</v>
      </c>
      <c r="AO17" s="866">
        <f t="shared" si="20"/>
        <v>344</v>
      </c>
      <c r="AP17" s="873">
        <f t="shared" si="20"/>
        <v>84</v>
      </c>
      <c r="AR17" s="760" t="s">
        <v>66</v>
      </c>
      <c r="AS17" s="763">
        <f>SUM(AS103:AS107)</f>
        <v>564</v>
      </c>
      <c r="AT17" s="763">
        <f t="shared" ref="AT17:AV17" si="21">SUM(AT103:AT107)</f>
        <v>234</v>
      </c>
      <c r="AU17" s="763">
        <f t="shared" si="21"/>
        <v>108</v>
      </c>
      <c r="AV17" s="764">
        <f t="shared" si="21"/>
        <v>15</v>
      </c>
      <c r="AW17" s="29"/>
      <c r="AX17" s="29"/>
      <c r="AY17" s="29"/>
      <c r="AZ17" s="29"/>
    </row>
    <row r="18" spans="1:60" s="125" customFormat="1" ht="18" customHeight="1">
      <c r="A18" s="289" t="s">
        <v>73</v>
      </c>
      <c r="B18" s="79">
        <v>3050</v>
      </c>
      <c r="C18" s="1003">
        <v>1556</v>
      </c>
      <c r="D18" s="79">
        <v>1494</v>
      </c>
      <c r="E18" s="79">
        <v>2199</v>
      </c>
      <c r="F18" s="1004">
        <v>1067</v>
      </c>
      <c r="G18" s="79">
        <v>1132</v>
      </c>
      <c r="H18" s="79">
        <v>1587</v>
      </c>
      <c r="I18" s="1004">
        <v>763</v>
      </c>
      <c r="J18" s="79">
        <v>824</v>
      </c>
      <c r="K18" s="79">
        <v>1415</v>
      </c>
      <c r="L18" s="1004">
        <v>697</v>
      </c>
      <c r="M18" s="79">
        <v>718</v>
      </c>
      <c r="N18" s="79">
        <v>8251</v>
      </c>
      <c r="O18" s="290">
        <v>4168</v>
      </c>
      <c r="Q18" s="760" t="s">
        <v>73</v>
      </c>
      <c r="R18" s="763">
        <v>166</v>
      </c>
      <c r="S18" s="1004">
        <v>92</v>
      </c>
      <c r="T18" s="763">
        <v>74</v>
      </c>
      <c r="U18" s="763">
        <v>123</v>
      </c>
      <c r="V18" s="1004">
        <v>60</v>
      </c>
      <c r="W18" s="763">
        <v>63</v>
      </c>
      <c r="X18" s="763">
        <v>81</v>
      </c>
      <c r="Y18" s="1004">
        <v>43</v>
      </c>
      <c r="Z18" s="763">
        <v>38</v>
      </c>
      <c r="AA18" s="763">
        <v>240</v>
      </c>
      <c r="AB18" s="1004">
        <v>113</v>
      </c>
      <c r="AC18" s="763">
        <v>127</v>
      </c>
      <c r="AD18" s="763">
        <v>610</v>
      </c>
      <c r="AE18" s="764">
        <v>302</v>
      </c>
      <c r="AG18" s="872" t="s">
        <v>73</v>
      </c>
      <c r="AH18" s="866">
        <f>SUM(AH109:AH110)</f>
        <v>55</v>
      </c>
      <c r="AI18" s="866">
        <f t="shared" ref="AI18:AP18" si="22">SUM(AI109:AI110)</f>
        <v>46</v>
      </c>
      <c r="AJ18" s="866">
        <f t="shared" si="22"/>
        <v>36</v>
      </c>
      <c r="AK18" s="866">
        <f t="shared" si="22"/>
        <v>33</v>
      </c>
      <c r="AL18" s="866">
        <f t="shared" si="22"/>
        <v>170</v>
      </c>
      <c r="AM18" s="866">
        <f t="shared" si="22"/>
        <v>140</v>
      </c>
      <c r="AN18" s="866">
        <f t="shared" si="22"/>
        <v>24</v>
      </c>
      <c r="AO18" s="866">
        <f t="shared" si="22"/>
        <v>164</v>
      </c>
      <c r="AP18" s="873">
        <f t="shared" si="22"/>
        <v>33</v>
      </c>
      <c r="AR18" s="760" t="s">
        <v>73</v>
      </c>
      <c r="AS18" s="763">
        <f>SUM(AS109:AS110)</f>
        <v>220</v>
      </c>
      <c r="AT18" s="763">
        <f t="shared" ref="AT18:AV18" si="23">SUM(AT109:AT110)</f>
        <v>88</v>
      </c>
      <c r="AU18" s="763">
        <f t="shared" si="23"/>
        <v>9</v>
      </c>
      <c r="AV18" s="764">
        <f t="shared" si="23"/>
        <v>26</v>
      </c>
      <c r="AW18" s="29"/>
      <c r="AX18" s="29"/>
      <c r="AY18" s="29"/>
      <c r="AZ18" s="29"/>
    </row>
    <row r="19" spans="1:60" s="125" customFormat="1" ht="18" customHeight="1">
      <c r="A19" s="289" t="s">
        <v>76</v>
      </c>
      <c r="B19" s="79">
        <v>5555</v>
      </c>
      <c r="C19" s="1003">
        <v>2600</v>
      </c>
      <c r="D19" s="79">
        <v>2955</v>
      </c>
      <c r="E19" s="79">
        <v>4743</v>
      </c>
      <c r="F19" s="1004">
        <v>2243</v>
      </c>
      <c r="G19" s="79">
        <v>2500</v>
      </c>
      <c r="H19" s="79">
        <v>4272</v>
      </c>
      <c r="I19" s="1004">
        <v>2032</v>
      </c>
      <c r="J19" s="79">
        <v>2240</v>
      </c>
      <c r="K19" s="79">
        <v>4036</v>
      </c>
      <c r="L19" s="1004">
        <v>1853</v>
      </c>
      <c r="M19" s="79">
        <v>2183</v>
      </c>
      <c r="N19" s="79">
        <v>18606</v>
      </c>
      <c r="O19" s="290">
        <v>9878</v>
      </c>
      <c r="Q19" s="760" t="s">
        <v>76</v>
      </c>
      <c r="R19" s="763">
        <v>547</v>
      </c>
      <c r="S19" s="1004">
        <v>266</v>
      </c>
      <c r="T19" s="763">
        <v>281</v>
      </c>
      <c r="U19" s="763">
        <v>314</v>
      </c>
      <c r="V19" s="1004">
        <v>147</v>
      </c>
      <c r="W19" s="763">
        <v>167</v>
      </c>
      <c r="X19" s="763">
        <v>281</v>
      </c>
      <c r="Y19" s="1004">
        <v>122</v>
      </c>
      <c r="Z19" s="763">
        <v>159</v>
      </c>
      <c r="AA19" s="763">
        <v>385</v>
      </c>
      <c r="AB19" s="1004">
        <v>174</v>
      </c>
      <c r="AC19" s="763">
        <v>211</v>
      </c>
      <c r="AD19" s="763">
        <v>1527</v>
      </c>
      <c r="AE19" s="764">
        <v>818</v>
      </c>
      <c r="AG19" s="872" t="s">
        <v>76</v>
      </c>
      <c r="AH19" s="866">
        <f>SUM(AH112:AH116)</f>
        <v>125</v>
      </c>
      <c r="AI19" s="866">
        <f t="shared" ref="AI19:AP19" si="24">SUM(AI112:AI116)</f>
        <v>118</v>
      </c>
      <c r="AJ19" s="866">
        <f t="shared" si="24"/>
        <v>108</v>
      </c>
      <c r="AK19" s="866">
        <f t="shared" si="24"/>
        <v>102</v>
      </c>
      <c r="AL19" s="866">
        <f t="shared" si="24"/>
        <v>453</v>
      </c>
      <c r="AM19" s="866">
        <f t="shared" si="24"/>
        <v>401</v>
      </c>
      <c r="AN19" s="866">
        <f t="shared" si="24"/>
        <v>46</v>
      </c>
      <c r="AO19" s="866">
        <f t="shared" si="24"/>
        <v>447</v>
      </c>
      <c r="AP19" s="873">
        <f t="shared" si="24"/>
        <v>94</v>
      </c>
      <c r="AR19" s="760" t="s">
        <v>76</v>
      </c>
      <c r="AS19" s="763">
        <f>SUM(AS112:AS116)</f>
        <v>739</v>
      </c>
      <c r="AT19" s="763">
        <f t="shared" ref="AT19:AV19" si="25">SUM(AT112:AT116)</f>
        <v>236</v>
      </c>
      <c r="AU19" s="763">
        <f t="shared" si="25"/>
        <v>24</v>
      </c>
      <c r="AV19" s="764">
        <f t="shared" si="25"/>
        <v>119</v>
      </c>
      <c r="AW19" s="29"/>
      <c r="AX19" s="29"/>
      <c r="AY19" s="29"/>
      <c r="AZ19" s="29"/>
    </row>
    <row r="20" spans="1:60" s="125" customFormat="1" ht="18" customHeight="1">
      <c r="A20" s="289" t="s">
        <v>82</v>
      </c>
      <c r="B20" s="79">
        <v>5031</v>
      </c>
      <c r="C20" s="1003">
        <v>2399</v>
      </c>
      <c r="D20" s="79">
        <v>2632</v>
      </c>
      <c r="E20" s="79">
        <v>4851</v>
      </c>
      <c r="F20" s="1004">
        <v>2322</v>
      </c>
      <c r="G20" s="79">
        <v>2529</v>
      </c>
      <c r="H20" s="79">
        <v>3304</v>
      </c>
      <c r="I20" s="1004">
        <v>1536</v>
      </c>
      <c r="J20" s="79">
        <v>1768</v>
      </c>
      <c r="K20" s="79">
        <v>3465</v>
      </c>
      <c r="L20" s="1004">
        <v>1607</v>
      </c>
      <c r="M20" s="79">
        <v>1858</v>
      </c>
      <c r="N20" s="79">
        <v>16651</v>
      </c>
      <c r="O20" s="290">
        <v>8787</v>
      </c>
      <c r="Q20" s="760" t="s">
        <v>82</v>
      </c>
      <c r="R20" s="763">
        <v>450</v>
      </c>
      <c r="S20" s="1004">
        <v>242</v>
      </c>
      <c r="T20" s="763">
        <v>208</v>
      </c>
      <c r="U20" s="763">
        <v>392</v>
      </c>
      <c r="V20" s="1004">
        <v>204</v>
      </c>
      <c r="W20" s="763">
        <v>188</v>
      </c>
      <c r="X20" s="763">
        <v>282</v>
      </c>
      <c r="Y20" s="1004">
        <v>132</v>
      </c>
      <c r="Z20" s="763">
        <v>150</v>
      </c>
      <c r="AA20" s="763">
        <v>465</v>
      </c>
      <c r="AB20" s="1004">
        <v>208</v>
      </c>
      <c r="AC20" s="763">
        <v>257</v>
      </c>
      <c r="AD20" s="763">
        <v>1589</v>
      </c>
      <c r="AE20" s="764">
        <v>803</v>
      </c>
      <c r="AG20" s="872" t="s">
        <v>82</v>
      </c>
      <c r="AH20" s="866">
        <f>SUM(AH118:AH122)</f>
        <v>126</v>
      </c>
      <c r="AI20" s="866">
        <f t="shared" ref="AI20:AP20" si="26">SUM(AI118:AI122)</f>
        <v>105</v>
      </c>
      <c r="AJ20" s="866">
        <f t="shared" si="26"/>
        <v>89</v>
      </c>
      <c r="AK20" s="866">
        <f t="shared" si="26"/>
        <v>88</v>
      </c>
      <c r="AL20" s="866">
        <f t="shared" si="26"/>
        <v>408</v>
      </c>
      <c r="AM20" s="866">
        <f t="shared" si="26"/>
        <v>373</v>
      </c>
      <c r="AN20" s="866">
        <f t="shared" si="26"/>
        <v>42</v>
      </c>
      <c r="AO20" s="866">
        <f t="shared" si="26"/>
        <v>415</v>
      </c>
      <c r="AP20" s="873">
        <f t="shared" si="26"/>
        <v>79</v>
      </c>
      <c r="AR20" s="760" t="s">
        <v>82</v>
      </c>
      <c r="AS20" s="763">
        <f>SUM(AS118:AS122)</f>
        <v>695</v>
      </c>
      <c r="AT20" s="763">
        <f t="shared" ref="AT20:AV20" si="27">SUM(AT118:AT122)</f>
        <v>357</v>
      </c>
      <c r="AU20" s="763">
        <f t="shared" si="27"/>
        <v>120</v>
      </c>
      <c r="AV20" s="764">
        <f t="shared" si="27"/>
        <v>0</v>
      </c>
      <c r="AW20" s="29"/>
      <c r="AX20" s="29"/>
      <c r="AY20" s="29"/>
      <c r="AZ20" s="29"/>
    </row>
    <row r="21" spans="1:60" s="125" customFormat="1" ht="18" customHeight="1">
      <c r="A21" s="289" t="s">
        <v>88</v>
      </c>
      <c r="B21" s="79">
        <v>891</v>
      </c>
      <c r="C21" s="1003">
        <v>434</v>
      </c>
      <c r="D21" s="79">
        <v>457</v>
      </c>
      <c r="E21" s="79">
        <v>644</v>
      </c>
      <c r="F21" s="1004">
        <v>295</v>
      </c>
      <c r="G21" s="79">
        <v>349</v>
      </c>
      <c r="H21" s="79">
        <v>549</v>
      </c>
      <c r="I21" s="1004">
        <v>267</v>
      </c>
      <c r="J21" s="79">
        <v>282</v>
      </c>
      <c r="K21" s="79">
        <v>327</v>
      </c>
      <c r="L21" s="1004">
        <v>159</v>
      </c>
      <c r="M21" s="79">
        <v>168</v>
      </c>
      <c r="N21" s="79">
        <v>2411</v>
      </c>
      <c r="O21" s="290">
        <v>1256</v>
      </c>
      <c r="Q21" s="760" t="s">
        <v>88</v>
      </c>
      <c r="R21" s="763">
        <v>90</v>
      </c>
      <c r="S21" s="1004">
        <v>49</v>
      </c>
      <c r="T21" s="763">
        <v>41</v>
      </c>
      <c r="U21" s="763">
        <v>32</v>
      </c>
      <c r="V21" s="1004">
        <v>12</v>
      </c>
      <c r="W21" s="763">
        <v>20</v>
      </c>
      <c r="X21" s="763">
        <v>32</v>
      </c>
      <c r="Y21" s="1004">
        <v>11</v>
      </c>
      <c r="Z21" s="763">
        <v>21</v>
      </c>
      <c r="AA21" s="763">
        <v>5</v>
      </c>
      <c r="AB21" s="1004">
        <v>3</v>
      </c>
      <c r="AC21" s="763">
        <v>2</v>
      </c>
      <c r="AD21" s="763">
        <v>159</v>
      </c>
      <c r="AE21" s="764">
        <v>84</v>
      </c>
      <c r="AG21" s="872" t="s">
        <v>88</v>
      </c>
      <c r="AH21" s="866">
        <f>SUM(AH124)</f>
        <v>21</v>
      </c>
      <c r="AI21" s="866">
        <f t="shared" ref="AI21:AP21" si="28">SUM(AI124)</f>
        <v>17</v>
      </c>
      <c r="AJ21" s="866">
        <f t="shared" si="28"/>
        <v>14</v>
      </c>
      <c r="AK21" s="866">
        <f t="shared" si="28"/>
        <v>11</v>
      </c>
      <c r="AL21" s="866">
        <f t="shared" si="28"/>
        <v>63</v>
      </c>
      <c r="AM21" s="866">
        <f t="shared" si="28"/>
        <v>47</v>
      </c>
      <c r="AN21" s="866">
        <f t="shared" si="28"/>
        <v>1</v>
      </c>
      <c r="AO21" s="866">
        <f t="shared" si="28"/>
        <v>48</v>
      </c>
      <c r="AP21" s="873">
        <f t="shared" si="28"/>
        <v>17</v>
      </c>
      <c r="AR21" s="760" t="s">
        <v>88</v>
      </c>
      <c r="AS21" s="763">
        <f>SUM(AS124)</f>
        <v>102</v>
      </c>
      <c r="AT21" s="763">
        <f t="shared" ref="AT21:AV21" si="29">SUM(AT124)</f>
        <v>37</v>
      </c>
      <c r="AU21" s="763">
        <f t="shared" si="29"/>
        <v>9</v>
      </c>
      <c r="AV21" s="764">
        <f t="shared" si="29"/>
        <v>0</v>
      </c>
      <c r="AW21" s="29"/>
      <c r="AX21" s="29"/>
      <c r="AY21" s="29"/>
      <c r="AZ21" s="29"/>
    </row>
    <row r="22" spans="1:60" s="125" customFormat="1" ht="18" customHeight="1">
      <c r="A22" s="289" t="s">
        <v>92</v>
      </c>
      <c r="B22" s="79">
        <v>4679</v>
      </c>
      <c r="C22" s="1003">
        <v>2296</v>
      </c>
      <c r="D22" s="79">
        <v>2383</v>
      </c>
      <c r="E22" s="79">
        <v>3139</v>
      </c>
      <c r="F22" s="1004">
        <v>1486</v>
      </c>
      <c r="G22" s="79">
        <v>1653</v>
      </c>
      <c r="H22" s="79">
        <v>2579</v>
      </c>
      <c r="I22" s="1004">
        <v>1224</v>
      </c>
      <c r="J22" s="79">
        <v>1355</v>
      </c>
      <c r="K22" s="79">
        <v>2800</v>
      </c>
      <c r="L22" s="1004">
        <v>1277</v>
      </c>
      <c r="M22" s="79">
        <v>1523</v>
      </c>
      <c r="N22" s="79">
        <v>13197</v>
      </c>
      <c r="O22" s="290">
        <v>6914</v>
      </c>
      <c r="Q22" s="760" t="s">
        <v>92</v>
      </c>
      <c r="R22" s="763">
        <v>253</v>
      </c>
      <c r="S22" s="1004">
        <v>142</v>
      </c>
      <c r="T22" s="763">
        <v>111</v>
      </c>
      <c r="U22" s="763">
        <v>148</v>
      </c>
      <c r="V22" s="1004">
        <v>71</v>
      </c>
      <c r="W22" s="763">
        <v>77</v>
      </c>
      <c r="X22" s="763">
        <v>162</v>
      </c>
      <c r="Y22" s="1004">
        <v>74</v>
      </c>
      <c r="Z22" s="763">
        <v>88</v>
      </c>
      <c r="AA22" s="763">
        <v>441</v>
      </c>
      <c r="AB22" s="1004">
        <v>195</v>
      </c>
      <c r="AC22" s="763">
        <v>246</v>
      </c>
      <c r="AD22" s="763">
        <v>1004</v>
      </c>
      <c r="AE22" s="764">
        <v>522</v>
      </c>
      <c r="AG22" s="872" t="s">
        <v>92</v>
      </c>
      <c r="AH22" s="866">
        <f>SUM(AH126:AH128)</f>
        <v>107</v>
      </c>
      <c r="AI22" s="866">
        <f t="shared" ref="AI22:AP22" si="30">SUM(AI126:AI128)</f>
        <v>92</v>
      </c>
      <c r="AJ22" s="866">
        <f t="shared" si="30"/>
        <v>79</v>
      </c>
      <c r="AK22" s="866">
        <f t="shared" si="30"/>
        <v>84</v>
      </c>
      <c r="AL22" s="866">
        <f t="shared" si="30"/>
        <v>362</v>
      </c>
      <c r="AM22" s="866">
        <f t="shared" si="30"/>
        <v>335</v>
      </c>
      <c r="AN22" s="866">
        <f t="shared" si="30"/>
        <v>39</v>
      </c>
      <c r="AO22" s="866">
        <f t="shared" si="30"/>
        <v>374</v>
      </c>
      <c r="AP22" s="873">
        <f t="shared" si="30"/>
        <v>89</v>
      </c>
      <c r="AR22" s="760" t="s">
        <v>92</v>
      </c>
      <c r="AS22" s="763">
        <f>SUM(AS126:AS128)</f>
        <v>526</v>
      </c>
      <c r="AT22" s="763">
        <f t="shared" ref="AT22:AV22" si="31">SUM(AT126:AT128)</f>
        <v>226</v>
      </c>
      <c r="AU22" s="763">
        <f t="shared" si="31"/>
        <v>48</v>
      </c>
      <c r="AV22" s="764">
        <f t="shared" si="31"/>
        <v>83</v>
      </c>
      <c r="AW22" s="29"/>
      <c r="AX22" s="29"/>
      <c r="AY22" s="29"/>
      <c r="AZ22" s="29"/>
    </row>
    <row r="23" spans="1:60" s="125" customFormat="1" ht="18" customHeight="1">
      <c r="A23" s="289" t="s">
        <v>96</v>
      </c>
      <c r="B23" s="79">
        <v>208</v>
      </c>
      <c r="C23" s="1003">
        <v>84</v>
      </c>
      <c r="D23" s="79">
        <v>124</v>
      </c>
      <c r="E23" s="79">
        <v>137</v>
      </c>
      <c r="F23" s="1004">
        <v>64</v>
      </c>
      <c r="G23" s="79">
        <v>73</v>
      </c>
      <c r="H23" s="79">
        <v>158</v>
      </c>
      <c r="I23" s="1004">
        <v>84</v>
      </c>
      <c r="J23" s="79">
        <v>74</v>
      </c>
      <c r="K23" s="79">
        <v>144</v>
      </c>
      <c r="L23" s="1004">
        <v>61</v>
      </c>
      <c r="M23" s="79">
        <v>83</v>
      </c>
      <c r="N23" s="79">
        <v>647</v>
      </c>
      <c r="O23" s="290">
        <v>354</v>
      </c>
      <c r="Q23" s="760" t="s">
        <v>96</v>
      </c>
      <c r="R23" s="763">
        <v>10</v>
      </c>
      <c r="S23" s="1004">
        <v>6</v>
      </c>
      <c r="T23" s="763">
        <v>4</v>
      </c>
      <c r="U23" s="763">
        <v>6</v>
      </c>
      <c r="V23" s="1004">
        <v>2</v>
      </c>
      <c r="W23" s="763">
        <v>4</v>
      </c>
      <c r="X23" s="763">
        <v>13</v>
      </c>
      <c r="Y23" s="1004">
        <v>8</v>
      </c>
      <c r="Z23" s="763">
        <v>5</v>
      </c>
      <c r="AA23" s="763">
        <v>10</v>
      </c>
      <c r="AB23" s="1004">
        <v>1</v>
      </c>
      <c r="AC23" s="763">
        <v>9</v>
      </c>
      <c r="AD23" s="763">
        <v>39</v>
      </c>
      <c r="AE23" s="764">
        <v>22</v>
      </c>
      <c r="AG23" s="872" t="s">
        <v>96</v>
      </c>
      <c r="AH23" s="866">
        <f>SUM(AH130:AH131)</f>
        <v>4</v>
      </c>
      <c r="AI23" s="866">
        <f t="shared" ref="AI23:AP23" si="32">SUM(AI130:AI131)</f>
        <v>3</v>
      </c>
      <c r="AJ23" s="866">
        <f t="shared" si="32"/>
        <v>4</v>
      </c>
      <c r="AK23" s="866">
        <f t="shared" si="32"/>
        <v>4</v>
      </c>
      <c r="AL23" s="866">
        <f t="shared" si="32"/>
        <v>15</v>
      </c>
      <c r="AM23" s="866">
        <f t="shared" si="32"/>
        <v>15</v>
      </c>
      <c r="AN23" s="866">
        <f t="shared" si="32"/>
        <v>0</v>
      </c>
      <c r="AO23" s="866">
        <f t="shared" si="32"/>
        <v>15</v>
      </c>
      <c r="AP23" s="873">
        <f t="shared" si="32"/>
        <v>4</v>
      </c>
      <c r="AR23" s="760" t="s">
        <v>96</v>
      </c>
      <c r="AS23" s="763">
        <f>SUM(AS130:AS131)</f>
        <v>39</v>
      </c>
      <c r="AT23" s="763">
        <f t="shared" ref="AT23:AV23" si="33">SUM(AT130:AT131)</f>
        <v>21</v>
      </c>
      <c r="AU23" s="763">
        <f t="shared" si="33"/>
        <v>0</v>
      </c>
      <c r="AV23" s="764">
        <f t="shared" si="33"/>
        <v>3</v>
      </c>
      <c r="AW23" s="29"/>
      <c r="AX23" s="29"/>
      <c r="AY23" s="29"/>
      <c r="AZ23" s="29"/>
    </row>
    <row r="24" spans="1:60" s="125" customFormat="1" ht="18" customHeight="1">
      <c r="A24" s="289" t="s">
        <v>102</v>
      </c>
      <c r="B24" s="79">
        <v>1299</v>
      </c>
      <c r="C24" s="1003">
        <v>653</v>
      </c>
      <c r="D24" s="79">
        <v>646</v>
      </c>
      <c r="E24" s="79">
        <v>1037</v>
      </c>
      <c r="F24" s="1004">
        <v>491</v>
      </c>
      <c r="G24" s="79">
        <v>546</v>
      </c>
      <c r="H24" s="79">
        <v>783</v>
      </c>
      <c r="I24" s="1004">
        <v>391</v>
      </c>
      <c r="J24" s="79">
        <v>392</v>
      </c>
      <c r="K24" s="79">
        <v>777</v>
      </c>
      <c r="L24" s="1004">
        <v>421</v>
      </c>
      <c r="M24" s="79">
        <v>356</v>
      </c>
      <c r="N24" s="79">
        <v>3896</v>
      </c>
      <c r="O24" s="290">
        <v>1940</v>
      </c>
      <c r="Q24" s="760" t="s">
        <v>102</v>
      </c>
      <c r="R24" s="763">
        <v>95</v>
      </c>
      <c r="S24" s="1004">
        <v>51</v>
      </c>
      <c r="T24" s="763">
        <v>44</v>
      </c>
      <c r="U24" s="763">
        <v>71</v>
      </c>
      <c r="V24" s="1004">
        <v>35</v>
      </c>
      <c r="W24" s="763">
        <v>36</v>
      </c>
      <c r="X24" s="763">
        <v>63</v>
      </c>
      <c r="Y24" s="1004">
        <v>34</v>
      </c>
      <c r="Z24" s="763">
        <v>29</v>
      </c>
      <c r="AA24" s="763">
        <v>51</v>
      </c>
      <c r="AB24" s="1004">
        <v>29</v>
      </c>
      <c r="AC24" s="763">
        <v>22</v>
      </c>
      <c r="AD24" s="763">
        <v>280</v>
      </c>
      <c r="AE24" s="764">
        <v>131</v>
      </c>
      <c r="AG24" s="872" t="s">
        <v>102</v>
      </c>
      <c r="AH24" s="866">
        <f>SUM(AH138:AH142)</f>
        <v>31</v>
      </c>
      <c r="AI24" s="866">
        <f t="shared" ref="AI24:AP24" si="34">SUM(AI138:AI142)</f>
        <v>26</v>
      </c>
      <c r="AJ24" s="866">
        <f t="shared" si="34"/>
        <v>23</v>
      </c>
      <c r="AK24" s="866">
        <f t="shared" si="34"/>
        <v>20</v>
      </c>
      <c r="AL24" s="866">
        <f t="shared" si="34"/>
        <v>100</v>
      </c>
      <c r="AM24" s="866">
        <f t="shared" si="34"/>
        <v>93</v>
      </c>
      <c r="AN24" s="866">
        <f t="shared" si="34"/>
        <v>9</v>
      </c>
      <c r="AO24" s="866">
        <f t="shared" si="34"/>
        <v>102</v>
      </c>
      <c r="AP24" s="873">
        <f t="shared" si="34"/>
        <v>25</v>
      </c>
      <c r="AR24" s="760" t="s">
        <v>102</v>
      </c>
      <c r="AS24" s="763">
        <f>SUM(AS138:AS142)</f>
        <v>149</v>
      </c>
      <c r="AT24" s="763">
        <f t="shared" ref="AT24:AV24" si="35">SUM(AT138:AT142)</f>
        <v>67</v>
      </c>
      <c r="AU24" s="763">
        <f t="shared" si="35"/>
        <v>7</v>
      </c>
      <c r="AV24" s="764">
        <f t="shared" si="35"/>
        <v>29</v>
      </c>
      <c r="AW24" s="29"/>
      <c r="AX24" s="29"/>
      <c r="AY24" s="29"/>
      <c r="AZ24" s="29"/>
    </row>
    <row r="25" spans="1:60" s="125" customFormat="1" ht="18" customHeight="1">
      <c r="A25" s="289" t="s">
        <v>108</v>
      </c>
      <c r="B25" s="79">
        <v>3631</v>
      </c>
      <c r="C25" s="1003">
        <v>1786</v>
      </c>
      <c r="D25" s="79">
        <v>1845</v>
      </c>
      <c r="E25" s="79">
        <v>2964</v>
      </c>
      <c r="F25" s="1004">
        <v>1542</v>
      </c>
      <c r="G25" s="79">
        <v>1422</v>
      </c>
      <c r="H25" s="79">
        <v>3295</v>
      </c>
      <c r="I25" s="1004">
        <v>1813</v>
      </c>
      <c r="J25" s="79">
        <v>1482</v>
      </c>
      <c r="K25" s="79">
        <v>3828</v>
      </c>
      <c r="L25" s="1004">
        <v>2160</v>
      </c>
      <c r="M25" s="79">
        <v>1668</v>
      </c>
      <c r="N25" s="79">
        <v>13718</v>
      </c>
      <c r="O25" s="290">
        <v>6417</v>
      </c>
      <c r="Q25" s="760" t="s">
        <v>108</v>
      </c>
      <c r="R25" s="763">
        <v>111</v>
      </c>
      <c r="S25" s="1004">
        <v>53</v>
      </c>
      <c r="T25" s="763">
        <v>58</v>
      </c>
      <c r="U25" s="763">
        <v>87</v>
      </c>
      <c r="V25" s="1004">
        <v>45</v>
      </c>
      <c r="W25" s="763">
        <v>42</v>
      </c>
      <c r="X25" s="763">
        <v>84</v>
      </c>
      <c r="Y25" s="1004">
        <v>51</v>
      </c>
      <c r="Z25" s="763">
        <v>33</v>
      </c>
      <c r="AA25" s="763">
        <v>393</v>
      </c>
      <c r="AB25" s="1004">
        <v>207</v>
      </c>
      <c r="AC25" s="763">
        <v>186</v>
      </c>
      <c r="AD25" s="763">
        <v>675</v>
      </c>
      <c r="AE25" s="764">
        <v>319</v>
      </c>
      <c r="AG25" s="872" t="s">
        <v>108</v>
      </c>
      <c r="AH25" s="866">
        <f>SUM(AH144:AH147)</f>
        <v>87</v>
      </c>
      <c r="AI25" s="866">
        <f t="shared" ref="AI25:AP25" si="36">SUM(AI144:AI147)</f>
        <v>81</v>
      </c>
      <c r="AJ25" s="866">
        <f t="shared" si="36"/>
        <v>86</v>
      </c>
      <c r="AK25" s="866">
        <f t="shared" si="36"/>
        <v>83</v>
      </c>
      <c r="AL25" s="866">
        <f t="shared" si="36"/>
        <v>337</v>
      </c>
      <c r="AM25" s="866">
        <f t="shared" si="36"/>
        <v>203</v>
      </c>
      <c r="AN25" s="866">
        <f t="shared" si="36"/>
        <v>139</v>
      </c>
      <c r="AO25" s="866">
        <f t="shared" si="36"/>
        <v>342</v>
      </c>
      <c r="AP25" s="873">
        <f t="shared" si="36"/>
        <v>94</v>
      </c>
      <c r="AR25" s="760" t="s">
        <v>108</v>
      </c>
      <c r="AS25" s="763">
        <f>SUM(AS144:AS147)</f>
        <v>497</v>
      </c>
      <c r="AT25" s="763">
        <f t="shared" ref="AT25:AV25" si="37">SUM(AT144:AT147)</f>
        <v>90</v>
      </c>
      <c r="AU25" s="763">
        <f t="shared" si="37"/>
        <v>15</v>
      </c>
      <c r="AV25" s="764">
        <f t="shared" si="37"/>
        <v>46</v>
      </c>
      <c r="AW25" s="29"/>
      <c r="AX25" s="29"/>
      <c r="AY25" s="29"/>
      <c r="AZ25" s="29"/>
    </row>
    <row r="26" spans="1:60" s="125" customFormat="1" ht="18" customHeight="1">
      <c r="A26" s="289" t="s">
        <v>113</v>
      </c>
      <c r="B26" s="79">
        <v>5358</v>
      </c>
      <c r="C26" s="1003">
        <v>2748</v>
      </c>
      <c r="D26" s="79">
        <v>2610</v>
      </c>
      <c r="E26" s="79">
        <v>3075</v>
      </c>
      <c r="F26" s="1004">
        <v>1602</v>
      </c>
      <c r="G26" s="79">
        <v>1473</v>
      </c>
      <c r="H26" s="79">
        <v>2682</v>
      </c>
      <c r="I26" s="1004">
        <v>1450</v>
      </c>
      <c r="J26" s="79">
        <v>1232</v>
      </c>
      <c r="K26" s="79">
        <v>2965</v>
      </c>
      <c r="L26" s="1004">
        <v>1705</v>
      </c>
      <c r="M26" s="79">
        <v>1260</v>
      </c>
      <c r="N26" s="79">
        <v>14080</v>
      </c>
      <c r="O26" s="290">
        <v>6575</v>
      </c>
      <c r="Q26" s="760" t="s">
        <v>113</v>
      </c>
      <c r="R26" s="763">
        <v>243</v>
      </c>
      <c r="S26" s="1004">
        <v>128</v>
      </c>
      <c r="T26" s="763">
        <v>115</v>
      </c>
      <c r="U26" s="763">
        <v>161</v>
      </c>
      <c r="V26" s="1004">
        <v>76</v>
      </c>
      <c r="W26" s="763">
        <v>85</v>
      </c>
      <c r="X26" s="763">
        <v>170</v>
      </c>
      <c r="Y26" s="1004">
        <v>93</v>
      </c>
      <c r="Z26" s="763">
        <v>77</v>
      </c>
      <c r="AA26" s="763">
        <v>487</v>
      </c>
      <c r="AB26" s="1004">
        <v>292</v>
      </c>
      <c r="AC26" s="763">
        <v>195</v>
      </c>
      <c r="AD26" s="763">
        <v>1061</v>
      </c>
      <c r="AE26" s="764">
        <v>472</v>
      </c>
      <c r="AG26" s="872" t="s">
        <v>113</v>
      </c>
      <c r="AH26" s="866">
        <f>SUM(AH149:AH155)</f>
        <v>103</v>
      </c>
      <c r="AI26" s="866">
        <f t="shared" ref="AI26:AP26" si="38">SUM(AI149:AI155)</f>
        <v>81</v>
      </c>
      <c r="AJ26" s="866">
        <f t="shared" si="38"/>
        <v>73</v>
      </c>
      <c r="AK26" s="866">
        <f t="shared" si="38"/>
        <v>77</v>
      </c>
      <c r="AL26" s="866">
        <f t="shared" si="38"/>
        <v>334</v>
      </c>
      <c r="AM26" s="866">
        <f t="shared" si="38"/>
        <v>257</v>
      </c>
      <c r="AN26" s="866">
        <f t="shared" si="38"/>
        <v>63</v>
      </c>
      <c r="AO26" s="866">
        <f t="shared" si="38"/>
        <v>320</v>
      </c>
      <c r="AP26" s="873">
        <f t="shared" si="38"/>
        <v>59</v>
      </c>
      <c r="AR26" s="760" t="s">
        <v>113</v>
      </c>
      <c r="AS26" s="763">
        <f>SUM(AS149:AS155)</f>
        <v>400</v>
      </c>
      <c r="AT26" s="763">
        <f t="shared" ref="AT26:AV26" si="39">SUM(AT149:AT155)</f>
        <v>102</v>
      </c>
      <c r="AU26" s="763">
        <f t="shared" si="39"/>
        <v>63</v>
      </c>
      <c r="AV26" s="764">
        <f t="shared" si="39"/>
        <v>62</v>
      </c>
      <c r="AW26" s="29"/>
      <c r="AX26" s="29"/>
      <c r="AY26" s="29"/>
      <c r="AZ26" s="29"/>
    </row>
    <row r="27" spans="1:60" s="125" customFormat="1" ht="18" customHeight="1">
      <c r="A27" s="289" t="s">
        <v>121</v>
      </c>
      <c r="B27" s="79">
        <v>8692</v>
      </c>
      <c r="C27" s="1003">
        <v>4419</v>
      </c>
      <c r="D27" s="79">
        <v>4273</v>
      </c>
      <c r="E27" s="79">
        <v>6934</v>
      </c>
      <c r="F27" s="1004">
        <v>3493</v>
      </c>
      <c r="G27" s="79">
        <v>3441</v>
      </c>
      <c r="H27" s="79">
        <v>6091</v>
      </c>
      <c r="I27" s="1004">
        <v>2905</v>
      </c>
      <c r="J27" s="79">
        <v>3186</v>
      </c>
      <c r="K27" s="79">
        <v>6512</v>
      </c>
      <c r="L27" s="1004">
        <v>3119</v>
      </c>
      <c r="M27" s="79">
        <v>3393</v>
      </c>
      <c r="N27" s="79">
        <v>28229</v>
      </c>
      <c r="O27" s="290">
        <v>14293</v>
      </c>
      <c r="Q27" s="760" t="s">
        <v>121</v>
      </c>
      <c r="R27" s="763">
        <v>453</v>
      </c>
      <c r="S27" s="1004">
        <v>237</v>
      </c>
      <c r="T27" s="763">
        <v>216</v>
      </c>
      <c r="U27" s="763">
        <v>244</v>
      </c>
      <c r="V27" s="1004">
        <v>131</v>
      </c>
      <c r="W27" s="763">
        <v>113</v>
      </c>
      <c r="X27" s="763">
        <v>307</v>
      </c>
      <c r="Y27" s="1004">
        <v>124</v>
      </c>
      <c r="Z27" s="763">
        <v>183</v>
      </c>
      <c r="AA27" s="763">
        <v>676</v>
      </c>
      <c r="AB27" s="1004">
        <v>306</v>
      </c>
      <c r="AC27" s="763">
        <v>370</v>
      </c>
      <c r="AD27" s="763">
        <v>1680</v>
      </c>
      <c r="AE27" s="764">
        <v>882</v>
      </c>
      <c r="AG27" s="872" t="s">
        <v>121</v>
      </c>
      <c r="AH27" s="866">
        <f>SUM(AH157:AH163)</f>
        <v>227</v>
      </c>
      <c r="AI27" s="866">
        <f t="shared" ref="AI27:AP27" si="40">SUM(AI157:AI163)</f>
        <v>199</v>
      </c>
      <c r="AJ27" s="866">
        <f t="shared" si="40"/>
        <v>188</v>
      </c>
      <c r="AK27" s="866">
        <f t="shared" si="40"/>
        <v>184</v>
      </c>
      <c r="AL27" s="866">
        <f t="shared" si="40"/>
        <v>798</v>
      </c>
      <c r="AM27" s="866">
        <f t="shared" si="40"/>
        <v>694</v>
      </c>
      <c r="AN27" s="866">
        <f t="shared" si="40"/>
        <v>47</v>
      </c>
      <c r="AO27" s="866">
        <f t="shared" si="40"/>
        <v>741</v>
      </c>
      <c r="AP27" s="873">
        <f t="shared" si="40"/>
        <v>186</v>
      </c>
      <c r="AR27" s="760" t="s">
        <v>121</v>
      </c>
      <c r="AS27" s="763">
        <f>SUM(AS157:AS163)</f>
        <v>1244</v>
      </c>
      <c r="AT27" s="763">
        <f t="shared" ref="AT27:AV27" si="41">SUM(AT157:AT163)</f>
        <v>573</v>
      </c>
      <c r="AU27" s="763">
        <f t="shared" si="41"/>
        <v>119</v>
      </c>
      <c r="AV27" s="764">
        <f t="shared" si="41"/>
        <v>152</v>
      </c>
      <c r="AW27" s="29"/>
      <c r="AX27" s="29"/>
      <c r="AY27" s="29"/>
      <c r="AZ27" s="29"/>
    </row>
    <row r="28" spans="1:60" s="125" customFormat="1" ht="18" customHeight="1">
      <c r="A28" s="289" t="s">
        <v>129</v>
      </c>
      <c r="B28" s="228">
        <v>1620</v>
      </c>
      <c r="C28" s="1003">
        <v>800</v>
      </c>
      <c r="D28" s="228">
        <v>820</v>
      </c>
      <c r="E28" s="228">
        <v>1265</v>
      </c>
      <c r="F28" s="964">
        <v>640</v>
      </c>
      <c r="G28" s="228">
        <v>625</v>
      </c>
      <c r="H28" s="228">
        <v>1163</v>
      </c>
      <c r="I28" s="964">
        <v>591</v>
      </c>
      <c r="J28" s="228">
        <v>572</v>
      </c>
      <c r="K28" s="228">
        <v>1147</v>
      </c>
      <c r="L28" s="964">
        <v>543</v>
      </c>
      <c r="M28" s="228">
        <v>604</v>
      </c>
      <c r="N28" s="228">
        <v>5195</v>
      </c>
      <c r="O28" s="659">
        <v>2621</v>
      </c>
      <c r="Q28" s="760" t="s">
        <v>129</v>
      </c>
      <c r="R28" s="763">
        <v>164</v>
      </c>
      <c r="S28" s="1004">
        <v>93</v>
      </c>
      <c r="T28" s="763">
        <v>71</v>
      </c>
      <c r="U28" s="763">
        <v>91</v>
      </c>
      <c r="V28" s="1004">
        <v>45</v>
      </c>
      <c r="W28" s="763">
        <v>46</v>
      </c>
      <c r="X28" s="763">
        <v>68</v>
      </c>
      <c r="Y28" s="1004">
        <v>36</v>
      </c>
      <c r="Z28" s="763">
        <v>32</v>
      </c>
      <c r="AA28" s="763">
        <v>68</v>
      </c>
      <c r="AB28" s="1004">
        <v>26</v>
      </c>
      <c r="AC28" s="763">
        <v>42</v>
      </c>
      <c r="AD28" s="763">
        <v>391</v>
      </c>
      <c r="AE28" s="764">
        <v>191</v>
      </c>
      <c r="AG28" s="872" t="s">
        <v>129</v>
      </c>
      <c r="AH28" s="866">
        <f>SUM(AH165:AH170)</f>
        <v>38</v>
      </c>
      <c r="AI28" s="866">
        <f t="shared" ref="AI28:AO28" si="42">SUM(AI165:AI170)</f>
        <v>36</v>
      </c>
      <c r="AJ28" s="866">
        <f t="shared" si="42"/>
        <v>33</v>
      </c>
      <c r="AK28" s="866">
        <f t="shared" si="42"/>
        <v>30</v>
      </c>
      <c r="AL28" s="866">
        <f t="shared" si="42"/>
        <v>137</v>
      </c>
      <c r="AM28" s="866">
        <f t="shared" si="42"/>
        <v>125</v>
      </c>
      <c r="AN28" s="866">
        <f t="shared" si="42"/>
        <v>10</v>
      </c>
      <c r="AO28" s="866">
        <f t="shared" si="42"/>
        <v>135</v>
      </c>
      <c r="AP28" s="873">
        <f>SUM(AP165:AP170)</f>
        <v>31</v>
      </c>
      <c r="AR28" s="760" t="s">
        <v>129</v>
      </c>
      <c r="AS28" s="763">
        <f>SUM(AS165:AS170)</f>
        <v>211</v>
      </c>
      <c r="AT28" s="763">
        <f t="shared" ref="AT28:AU28" si="43">SUM(AT165:AT170)</f>
        <v>95</v>
      </c>
      <c r="AU28" s="763">
        <f t="shared" si="43"/>
        <v>15</v>
      </c>
      <c r="AV28" s="764">
        <f>SUM(AV165:AV170)</f>
        <v>37</v>
      </c>
      <c r="AW28" s="29"/>
      <c r="AX28" s="29"/>
      <c r="AY28" s="29"/>
      <c r="AZ28" s="29"/>
    </row>
    <row r="29" spans="1:60" s="125" customFormat="1" ht="18" customHeight="1" thickBot="1">
      <c r="A29" s="495" t="s">
        <v>315</v>
      </c>
      <c r="B29" s="219">
        <v>93590</v>
      </c>
      <c r="C29" s="1003">
        <v>46455</v>
      </c>
      <c r="D29" s="219">
        <v>47135</v>
      </c>
      <c r="E29" s="219">
        <v>75149</v>
      </c>
      <c r="F29" s="1002">
        <v>37114</v>
      </c>
      <c r="G29" s="219">
        <v>38035</v>
      </c>
      <c r="H29" s="219">
        <v>67125</v>
      </c>
      <c r="I29" s="1002">
        <v>32806</v>
      </c>
      <c r="J29" s="219">
        <v>34319</v>
      </c>
      <c r="K29" s="219">
        <v>69663</v>
      </c>
      <c r="L29" s="1002">
        <v>34249</v>
      </c>
      <c r="M29" s="219">
        <v>35414</v>
      </c>
      <c r="N29" s="219">
        <v>305527</v>
      </c>
      <c r="O29" s="220">
        <v>154903</v>
      </c>
      <c r="Q29" s="291" t="s">
        <v>315</v>
      </c>
      <c r="R29" s="766">
        <v>5521</v>
      </c>
      <c r="S29" s="1002">
        <v>2961</v>
      </c>
      <c r="T29" s="766">
        <v>2560</v>
      </c>
      <c r="U29" s="766">
        <v>3776</v>
      </c>
      <c r="V29" s="1002">
        <v>1907</v>
      </c>
      <c r="W29" s="766">
        <v>1869</v>
      </c>
      <c r="X29" s="766">
        <v>3492</v>
      </c>
      <c r="Y29" s="1002">
        <v>1651</v>
      </c>
      <c r="Z29" s="766">
        <v>1841</v>
      </c>
      <c r="AA29" s="766">
        <v>7968</v>
      </c>
      <c r="AB29" s="1002">
        <v>3835</v>
      </c>
      <c r="AC29" s="766">
        <v>4133</v>
      </c>
      <c r="AD29" s="766">
        <v>20757</v>
      </c>
      <c r="AE29" s="767">
        <v>10403</v>
      </c>
      <c r="AG29" s="892" t="s">
        <v>315</v>
      </c>
      <c r="AH29" s="837">
        <f>SUM(AH7:AH28)</f>
        <v>2349</v>
      </c>
      <c r="AI29" s="837">
        <f t="shared" ref="AI29:AP29" si="44">SUM(AI7:AI28)</f>
        <v>2084</v>
      </c>
      <c r="AJ29" s="837">
        <f t="shared" si="44"/>
        <v>1946</v>
      </c>
      <c r="AK29" s="837">
        <f t="shared" si="44"/>
        <v>1970</v>
      </c>
      <c r="AL29" s="837">
        <f t="shared" si="44"/>
        <v>8349</v>
      </c>
      <c r="AM29" s="837">
        <f t="shared" si="44"/>
        <v>7392</v>
      </c>
      <c r="AN29" s="837">
        <f t="shared" si="44"/>
        <v>896</v>
      </c>
      <c r="AO29" s="817">
        <f t="shared" si="44"/>
        <v>8288</v>
      </c>
      <c r="AP29" s="838">
        <f t="shared" si="44"/>
        <v>1818</v>
      </c>
      <c r="AR29" s="765" t="s">
        <v>315</v>
      </c>
      <c r="AS29" s="766">
        <f>SUM(AS7:AS28)</f>
        <v>14773</v>
      </c>
      <c r="AT29" s="766">
        <f t="shared" ref="AT29:AU29" si="45">SUM(AT7:AT28)</f>
        <v>6753</v>
      </c>
      <c r="AU29" s="766">
        <f t="shared" si="45"/>
        <v>1033</v>
      </c>
      <c r="AV29" s="767">
        <f>SUM(AV7:AV28)</f>
        <v>2503</v>
      </c>
      <c r="AW29" s="583"/>
      <c r="AX29" s="583"/>
      <c r="AY29" s="583"/>
      <c r="AZ29" s="583"/>
    </row>
    <row r="30" spans="1:60" s="125" customFormat="1" ht="15" customHeight="1">
      <c r="A30" s="1138" t="s">
        <v>450</v>
      </c>
      <c r="B30" s="1138"/>
      <c r="C30" s="1138"/>
      <c r="D30" s="1138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  <c r="P30" s="637"/>
      <c r="Q30" s="1138" t="s">
        <v>453</v>
      </c>
      <c r="R30" s="1138"/>
      <c r="S30" s="1138"/>
      <c r="T30" s="1138"/>
      <c r="U30" s="1138"/>
      <c r="V30" s="1138"/>
      <c r="W30" s="1138"/>
      <c r="X30" s="1138"/>
      <c r="Y30" s="1138"/>
      <c r="Z30" s="1138"/>
      <c r="AA30" s="1138"/>
      <c r="AB30" s="1138"/>
      <c r="AC30" s="1138"/>
      <c r="AD30" s="1138"/>
      <c r="AE30" s="1138"/>
      <c r="AF30" s="637"/>
      <c r="AG30" s="1182" t="s">
        <v>457</v>
      </c>
      <c r="AH30" s="1182"/>
      <c r="AI30" s="1182"/>
      <c r="AJ30" s="1182"/>
      <c r="AK30" s="1182"/>
      <c r="AL30" s="1182"/>
      <c r="AM30" s="1182"/>
      <c r="AN30" s="1182"/>
      <c r="AO30" s="1182"/>
      <c r="AP30" s="1182"/>
      <c r="AQ30" s="641"/>
      <c r="AR30" s="1182" t="s">
        <v>460</v>
      </c>
      <c r="AS30" s="1182"/>
      <c r="AT30" s="1182"/>
      <c r="AU30" s="1182"/>
      <c r="AV30" s="1182"/>
      <c r="AW30" s="641"/>
      <c r="AX30" s="641"/>
      <c r="AY30" s="641"/>
      <c r="AZ30" s="641"/>
      <c r="BA30" s="641"/>
      <c r="BB30" s="641"/>
      <c r="BC30" s="641"/>
      <c r="BD30" s="641"/>
      <c r="BE30" s="641"/>
      <c r="BF30" s="641"/>
      <c r="BG30" s="641"/>
      <c r="BH30" s="641"/>
    </row>
    <row r="31" spans="1:60" s="125" customFormat="1" ht="15" customHeight="1">
      <c r="A31" s="1183" t="s">
        <v>293</v>
      </c>
      <c r="B31" s="1183"/>
      <c r="C31" s="1183"/>
      <c r="D31" s="1183"/>
      <c r="E31" s="1183"/>
      <c r="F31" s="1183"/>
      <c r="G31" s="1183"/>
      <c r="H31" s="1183"/>
      <c r="I31" s="1183"/>
      <c r="J31" s="1183"/>
      <c r="K31" s="1183"/>
      <c r="L31" s="1183"/>
      <c r="M31" s="1183"/>
      <c r="N31" s="1183"/>
      <c r="O31" s="1183"/>
      <c r="P31" s="14"/>
      <c r="Q31" s="1183" t="s">
        <v>293</v>
      </c>
      <c r="R31" s="1183"/>
      <c r="S31" s="1183"/>
      <c r="T31" s="1183"/>
      <c r="U31" s="1183"/>
      <c r="V31" s="1183"/>
      <c r="W31" s="1183"/>
      <c r="X31" s="1183"/>
      <c r="Y31" s="1183"/>
      <c r="Z31" s="1183"/>
      <c r="AA31" s="1183"/>
      <c r="AB31" s="1183"/>
      <c r="AC31" s="1183"/>
      <c r="AD31" s="1183"/>
      <c r="AE31" s="1183"/>
      <c r="AF31" s="14"/>
      <c r="AG31" s="1183" t="s">
        <v>293</v>
      </c>
      <c r="AH31" s="1183"/>
      <c r="AI31" s="1183"/>
      <c r="AJ31" s="1183"/>
      <c r="AK31" s="1183"/>
      <c r="AL31" s="1183"/>
      <c r="AM31" s="1183"/>
      <c r="AN31" s="1183"/>
      <c r="AO31" s="1183"/>
      <c r="AP31" s="1183"/>
      <c r="AQ31" s="14"/>
      <c r="AR31" s="1183" t="s">
        <v>293</v>
      </c>
      <c r="AS31" s="1183"/>
      <c r="AT31" s="1183"/>
      <c r="AU31" s="1183"/>
      <c r="AV31" s="118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s="125" customFormat="1" ht="5.25" customHeight="1" thickBot="1">
      <c r="B32" s="726"/>
      <c r="C32" s="726"/>
      <c r="D32" s="726"/>
      <c r="E32" s="726"/>
      <c r="F32" s="726"/>
      <c r="G32" s="726"/>
      <c r="AR32" s="642"/>
      <c r="AS32" s="642"/>
      <c r="AT32" s="642"/>
      <c r="AU32" s="642"/>
      <c r="AV32" s="642"/>
      <c r="AW32" s="642"/>
      <c r="AX32" s="642"/>
      <c r="AY32" s="642"/>
      <c r="AZ32" s="642"/>
      <c r="BA32" s="637"/>
    </row>
    <row r="33" spans="1:48" s="125" customFormat="1" ht="13">
      <c r="A33" s="1324" t="s">
        <v>144</v>
      </c>
      <c r="B33" s="1310" t="s">
        <v>317</v>
      </c>
      <c r="C33" s="1115"/>
      <c r="D33" s="1310"/>
      <c r="E33" s="1310" t="s">
        <v>318</v>
      </c>
      <c r="F33" s="1115"/>
      <c r="G33" s="1310"/>
      <c r="H33" s="1308" t="s">
        <v>319</v>
      </c>
      <c r="I33" s="1308"/>
      <c r="J33" s="1309"/>
      <c r="K33" s="1307" t="s">
        <v>320</v>
      </c>
      <c r="L33" s="1308"/>
      <c r="M33" s="1309"/>
      <c r="N33" s="1307" t="s">
        <v>1</v>
      </c>
      <c r="O33" s="1313"/>
      <c r="Q33" s="1311" t="s">
        <v>0</v>
      </c>
      <c r="R33" s="1310" t="s">
        <v>317</v>
      </c>
      <c r="S33" s="1115"/>
      <c r="T33" s="1310"/>
      <c r="U33" s="1310" t="s">
        <v>318</v>
      </c>
      <c r="V33" s="1115"/>
      <c r="W33" s="1310"/>
      <c r="X33" s="1310" t="s">
        <v>319</v>
      </c>
      <c r="Y33" s="1115"/>
      <c r="Z33" s="1310"/>
      <c r="AA33" s="1310" t="s">
        <v>320</v>
      </c>
      <c r="AB33" s="1115"/>
      <c r="AC33" s="1310"/>
      <c r="AD33" s="1310" t="s">
        <v>1</v>
      </c>
      <c r="AE33" s="1314"/>
      <c r="AG33" s="1311" t="s">
        <v>0</v>
      </c>
      <c r="AH33" s="1310" t="s">
        <v>358</v>
      </c>
      <c r="AI33" s="1310"/>
      <c r="AJ33" s="1310"/>
      <c r="AK33" s="1310"/>
      <c r="AL33" s="1310"/>
      <c r="AM33" s="1168" t="s">
        <v>323</v>
      </c>
      <c r="AN33" s="1168"/>
      <c r="AO33" s="1168"/>
      <c r="AP33" s="1169" t="s">
        <v>324</v>
      </c>
      <c r="AR33" s="1189" t="s">
        <v>0</v>
      </c>
      <c r="AS33" s="1196" t="s">
        <v>269</v>
      </c>
      <c r="AT33" s="1196"/>
      <c r="AU33" s="1196" t="s">
        <v>257</v>
      </c>
      <c r="AV33" s="1318"/>
    </row>
    <row r="34" spans="1:48" s="125" customFormat="1" ht="25.5" customHeight="1">
      <c r="A34" s="1306"/>
      <c r="B34" s="842" t="s">
        <v>313</v>
      </c>
      <c r="C34" s="842"/>
      <c r="D34" s="842" t="s">
        <v>314</v>
      </c>
      <c r="E34" s="842" t="s">
        <v>313</v>
      </c>
      <c r="F34" s="842"/>
      <c r="G34" s="842" t="s">
        <v>314</v>
      </c>
      <c r="H34" s="842" t="s">
        <v>313</v>
      </c>
      <c r="I34" s="842"/>
      <c r="J34" s="842" t="s">
        <v>314</v>
      </c>
      <c r="K34" s="842" t="s">
        <v>313</v>
      </c>
      <c r="L34" s="842"/>
      <c r="M34" s="842" t="s">
        <v>314</v>
      </c>
      <c r="N34" s="842" t="s">
        <v>313</v>
      </c>
      <c r="O34" s="876" t="s">
        <v>314</v>
      </c>
      <c r="Q34" s="1312"/>
      <c r="R34" s="742" t="s">
        <v>313</v>
      </c>
      <c r="S34" s="1005"/>
      <c r="T34" s="742" t="s">
        <v>314</v>
      </c>
      <c r="U34" s="742" t="s">
        <v>313</v>
      </c>
      <c r="V34" s="1005"/>
      <c r="W34" s="742" t="s">
        <v>314</v>
      </c>
      <c r="X34" s="742" t="s">
        <v>313</v>
      </c>
      <c r="Y34" s="1005"/>
      <c r="Z34" s="742" t="s">
        <v>314</v>
      </c>
      <c r="AA34" s="742" t="s">
        <v>313</v>
      </c>
      <c r="AB34" s="1005"/>
      <c r="AC34" s="742" t="s">
        <v>314</v>
      </c>
      <c r="AD34" s="742" t="s">
        <v>313</v>
      </c>
      <c r="AE34" s="784" t="s">
        <v>314</v>
      </c>
      <c r="AG34" s="1312"/>
      <c r="AH34" s="770" t="s">
        <v>317</v>
      </c>
      <c r="AI34" s="770" t="s">
        <v>318</v>
      </c>
      <c r="AJ34" s="770" t="s">
        <v>319</v>
      </c>
      <c r="AK34" s="770" t="s">
        <v>320</v>
      </c>
      <c r="AL34" s="770" t="s">
        <v>1</v>
      </c>
      <c r="AM34" s="807" t="s">
        <v>474</v>
      </c>
      <c r="AN34" s="807" t="s">
        <v>475</v>
      </c>
      <c r="AO34" s="742" t="s">
        <v>1</v>
      </c>
      <c r="AP34" s="1319"/>
      <c r="AR34" s="1195"/>
      <c r="AS34" s="758" t="s">
        <v>373</v>
      </c>
      <c r="AT34" s="758" t="s">
        <v>262</v>
      </c>
      <c r="AU34" s="758" t="s">
        <v>263</v>
      </c>
      <c r="AV34" s="788" t="s">
        <v>264</v>
      </c>
    </row>
    <row r="35" spans="1:48" s="125" customFormat="1" ht="14.4" customHeight="1">
      <c r="A35" s="877" t="s">
        <v>2</v>
      </c>
      <c r="B35" s="878"/>
      <c r="C35" s="972"/>
      <c r="D35" s="878"/>
      <c r="E35" s="878"/>
      <c r="F35" s="972"/>
      <c r="G35" s="878"/>
      <c r="H35" s="878"/>
      <c r="I35" s="972"/>
      <c r="J35" s="878"/>
      <c r="K35" s="878"/>
      <c r="L35" s="972"/>
      <c r="M35" s="878"/>
      <c r="N35" s="878"/>
      <c r="O35" s="879"/>
      <c r="Q35" s="773" t="s">
        <v>2</v>
      </c>
      <c r="R35" s="772"/>
      <c r="S35" s="1007"/>
      <c r="T35" s="772"/>
      <c r="U35" s="772"/>
      <c r="V35" s="1007"/>
      <c r="W35" s="772"/>
      <c r="X35" s="770"/>
      <c r="Y35" s="972"/>
      <c r="Z35" s="770"/>
      <c r="AA35" s="770"/>
      <c r="AB35" s="972"/>
      <c r="AC35" s="770"/>
      <c r="AD35" s="770"/>
      <c r="AE35" s="759"/>
      <c r="AG35" s="773" t="s">
        <v>2</v>
      </c>
      <c r="AH35" s="770"/>
      <c r="AI35" s="770"/>
      <c r="AJ35" s="770"/>
      <c r="AK35" s="770"/>
      <c r="AL35" s="770"/>
      <c r="AM35" s="770"/>
      <c r="AN35" s="770"/>
      <c r="AO35" s="770"/>
      <c r="AP35" s="759"/>
      <c r="AR35" s="773" t="s">
        <v>266</v>
      </c>
      <c r="AS35" s="771"/>
      <c r="AT35" s="771"/>
      <c r="AU35" s="771"/>
      <c r="AV35" s="789"/>
    </row>
    <row r="36" spans="1:48" s="125" customFormat="1" ht="14.4" customHeight="1">
      <c r="A36" s="880" t="s">
        <v>3</v>
      </c>
      <c r="B36" s="881">
        <v>996</v>
      </c>
      <c r="C36" s="1007"/>
      <c r="D36" s="881">
        <v>474</v>
      </c>
      <c r="E36" s="881">
        <v>1057</v>
      </c>
      <c r="F36" s="1007"/>
      <c r="G36" s="881">
        <v>550</v>
      </c>
      <c r="H36" s="881">
        <v>1283</v>
      </c>
      <c r="I36" s="1007"/>
      <c r="J36" s="881">
        <v>636</v>
      </c>
      <c r="K36" s="881">
        <v>1840</v>
      </c>
      <c r="L36" s="1007"/>
      <c r="M36" s="881">
        <v>829</v>
      </c>
      <c r="N36" s="881">
        <f t="shared" ref="N36:N65" si="46">+B36+E36+H36+K36</f>
        <v>5176</v>
      </c>
      <c r="O36" s="882">
        <f t="shared" ref="O36:O65" si="47">+D36+G36+J36+M36</f>
        <v>2489</v>
      </c>
      <c r="P36" s="446"/>
      <c r="Q36" s="774" t="s">
        <v>3</v>
      </c>
      <c r="R36" s="772">
        <v>33</v>
      </c>
      <c r="S36" s="1007"/>
      <c r="T36" s="772">
        <v>22</v>
      </c>
      <c r="U36" s="772">
        <v>40</v>
      </c>
      <c r="V36" s="1007"/>
      <c r="W36" s="772">
        <v>22</v>
      </c>
      <c r="X36" s="772">
        <v>25</v>
      </c>
      <c r="Y36" s="1007"/>
      <c r="Z36" s="772">
        <v>13</v>
      </c>
      <c r="AA36" s="772">
        <v>712</v>
      </c>
      <c r="AB36" s="1007"/>
      <c r="AC36" s="772">
        <v>329</v>
      </c>
      <c r="AD36" s="772">
        <f>+R36+U36+X36+AA36</f>
        <v>810</v>
      </c>
      <c r="AE36" s="775">
        <f>+T36+W36+Z36+AC36</f>
        <v>386</v>
      </c>
      <c r="AG36" s="774" t="s">
        <v>3</v>
      </c>
      <c r="AH36" s="772">
        <v>29</v>
      </c>
      <c r="AI36" s="772">
        <v>31</v>
      </c>
      <c r="AJ36" s="772">
        <v>30</v>
      </c>
      <c r="AK36" s="772">
        <v>33</v>
      </c>
      <c r="AL36" s="772">
        <f>SUM(AH36:AK36)</f>
        <v>123</v>
      </c>
      <c r="AM36" s="772">
        <v>159</v>
      </c>
      <c r="AN36" s="772">
        <v>21</v>
      </c>
      <c r="AO36" s="772">
        <f>SUM(AM36:AN36)</f>
        <v>180</v>
      </c>
      <c r="AP36" s="775">
        <v>20</v>
      </c>
      <c r="AR36" s="774" t="s">
        <v>145</v>
      </c>
      <c r="AS36" s="787">
        <v>172</v>
      </c>
      <c r="AT36" s="787">
        <v>82</v>
      </c>
      <c r="AU36" s="787">
        <v>26</v>
      </c>
      <c r="AV36" s="790">
        <v>67</v>
      </c>
    </row>
    <row r="37" spans="1:48" s="125" customFormat="1" ht="14.4" customHeight="1">
      <c r="A37" s="880" t="s">
        <v>4</v>
      </c>
      <c r="B37" s="881">
        <v>323</v>
      </c>
      <c r="C37" s="1007"/>
      <c r="D37" s="881">
        <v>160</v>
      </c>
      <c r="E37" s="881">
        <v>347</v>
      </c>
      <c r="F37" s="1007"/>
      <c r="G37" s="881">
        <v>177</v>
      </c>
      <c r="H37" s="881">
        <v>767</v>
      </c>
      <c r="I37" s="1007"/>
      <c r="J37" s="881">
        <v>387</v>
      </c>
      <c r="K37" s="881">
        <v>912</v>
      </c>
      <c r="L37" s="1007"/>
      <c r="M37" s="881">
        <v>491</v>
      </c>
      <c r="N37" s="881">
        <f t="shared" si="46"/>
        <v>2349</v>
      </c>
      <c r="O37" s="882">
        <f t="shared" si="47"/>
        <v>1215</v>
      </c>
      <c r="P37" s="446"/>
      <c r="Q37" s="774" t="s">
        <v>4</v>
      </c>
      <c r="R37" s="772">
        <v>15</v>
      </c>
      <c r="S37" s="1007"/>
      <c r="T37" s="772">
        <v>10</v>
      </c>
      <c r="U37" s="772">
        <v>18</v>
      </c>
      <c r="V37" s="1007"/>
      <c r="W37" s="772">
        <v>10</v>
      </c>
      <c r="X37" s="772">
        <v>40</v>
      </c>
      <c r="Y37" s="1007"/>
      <c r="Z37" s="772">
        <v>23</v>
      </c>
      <c r="AA37" s="772">
        <v>143</v>
      </c>
      <c r="AB37" s="1007"/>
      <c r="AC37" s="772">
        <v>84</v>
      </c>
      <c r="AD37" s="772">
        <f t="shared" ref="AD37:AD65" si="48">+R37+U37+X37+AA37</f>
        <v>216</v>
      </c>
      <c r="AE37" s="775">
        <f t="shared" ref="AE37:AE65" si="49">+T37+W37+Z37+AC37</f>
        <v>127</v>
      </c>
      <c r="AG37" s="774" t="s">
        <v>4</v>
      </c>
      <c r="AH37" s="772">
        <v>15</v>
      </c>
      <c r="AI37" s="772">
        <v>15</v>
      </c>
      <c r="AJ37" s="772">
        <v>25</v>
      </c>
      <c r="AK37" s="772">
        <v>27</v>
      </c>
      <c r="AL37" s="772">
        <f t="shared" ref="AL37:AL65" si="50">SUM(AH37:AK37)</f>
        <v>82</v>
      </c>
      <c r="AM37" s="772">
        <v>69</v>
      </c>
      <c r="AN37" s="772">
        <v>14</v>
      </c>
      <c r="AO37" s="772">
        <f t="shared" ref="AO37:AO65" si="51">SUM(AM37:AN37)</f>
        <v>83</v>
      </c>
      <c r="AP37" s="775">
        <v>27</v>
      </c>
      <c r="AR37" s="774" t="s">
        <v>146</v>
      </c>
      <c r="AS37" s="787">
        <v>186</v>
      </c>
      <c r="AT37" s="787">
        <v>68</v>
      </c>
      <c r="AU37" s="787">
        <v>13</v>
      </c>
      <c r="AV37" s="790">
        <v>50</v>
      </c>
    </row>
    <row r="38" spans="1:48" s="125" customFormat="1" ht="14.4" customHeight="1">
      <c r="A38" s="880" t="s">
        <v>5</v>
      </c>
      <c r="B38" s="881">
        <v>164</v>
      </c>
      <c r="C38" s="1007"/>
      <c r="D38" s="881">
        <v>79</v>
      </c>
      <c r="E38" s="881">
        <v>141</v>
      </c>
      <c r="F38" s="1007"/>
      <c r="G38" s="881">
        <v>75</v>
      </c>
      <c r="H38" s="881">
        <v>70</v>
      </c>
      <c r="I38" s="1007"/>
      <c r="J38" s="881">
        <v>31</v>
      </c>
      <c r="K38" s="881">
        <v>123</v>
      </c>
      <c r="L38" s="1007"/>
      <c r="M38" s="881">
        <v>64</v>
      </c>
      <c r="N38" s="881">
        <f t="shared" si="46"/>
        <v>498</v>
      </c>
      <c r="O38" s="882">
        <f t="shared" si="47"/>
        <v>249</v>
      </c>
      <c r="P38" s="446"/>
      <c r="Q38" s="774" t="s">
        <v>5</v>
      </c>
      <c r="R38" s="772">
        <v>5</v>
      </c>
      <c r="S38" s="1007"/>
      <c r="T38" s="772">
        <v>2</v>
      </c>
      <c r="U38" s="772">
        <v>2</v>
      </c>
      <c r="V38" s="1007"/>
      <c r="W38" s="772">
        <v>2</v>
      </c>
      <c r="X38" s="772">
        <v>2</v>
      </c>
      <c r="Y38" s="1007"/>
      <c r="Z38" s="772">
        <v>2</v>
      </c>
      <c r="AA38" s="772">
        <v>27</v>
      </c>
      <c r="AB38" s="1007"/>
      <c r="AC38" s="772">
        <v>14</v>
      </c>
      <c r="AD38" s="772">
        <f t="shared" si="48"/>
        <v>36</v>
      </c>
      <c r="AE38" s="775">
        <f t="shared" si="49"/>
        <v>20</v>
      </c>
      <c r="AG38" s="774" t="s">
        <v>5</v>
      </c>
      <c r="AH38" s="772">
        <v>4</v>
      </c>
      <c r="AI38" s="772">
        <v>3</v>
      </c>
      <c r="AJ38" s="772">
        <v>1</v>
      </c>
      <c r="AK38" s="772">
        <v>2</v>
      </c>
      <c r="AL38" s="772">
        <f t="shared" si="50"/>
        <v>10</v>
      </c>
      <c r="AM38" s="772">
        <v>10</v>
      </c>
      <c r="AN38" s="772">
        <v>0</v>
      </c>
      <c r="AO38" s="772">
        <f t="shared" si="51"/>
        <v>10</v>
      </c>
      <c r="AP38" s="775">
        <v>2</v>
      </c>
      <c r="AR38" s="774" t="s">
        <v>147</v>
      </c>
      <c r="AS38" s="787">
        <v>24</v>
      </c>
      <c r="AT38" s="787">
        <v>8</v>
      </c>
      <c r="AU38" s="787">
        <v>14</v>
      </c>
      <c r="AV38" s="790">
        <v>5</v>
      </c>
    </row>
    <row r="39" spans="1:48" s="125" customFormat="1" ht="14.4" customHeight="1">
      <c r="A39" s="880" t="s">
        <v>6</v>
      </c>
      <c r="B39" s="881">
        <v>74</v>
      </c>
      <c r="C39" s="1007"/>
      <c r="D39" s="881">
        <v>46</v>
      </c>
      <c r="E39" s="881">
        <v>69</v>
      </c>
      <c r="F39" s="1007"/>
      <c r="G39" s="881">
        <v>42</v>
      </c>
      <c r="H39" s="881">
        <v>62</v>
      </c>
      <c r="I39" s="1007"/>
      <c r="J39" s="881">
        <v>32</v>
      </c>
      <c r="K39" s="881">
        <v>26</v>
      </c>
      <c r="L39" s="1007"/>
      <c r="M39" s="881">
        <v>11</v>
      </c>
      <c r="N39" s="881">
        <f t="shared" si="46"/>
        <v>231</v>
      </c>
      <c r="O39" s="882">
        <f t="shared" si="47"/>
        <v>131</v>
      </c>
      <c r="P39" s="446"/>
      <c r="Q39" s="774" t="s">
        <v>6</v>
      </c>
      <c r="R39" s="772">
        <v>11</v>
      </c>
      <c r="S39" s="1007"/>
      <c r="T39" s="772">
        <v>8</v>
      </c>
      <c r="U39" s="772">
        <v>16</v>
      </c>
      <c r="V39" s="1007"/>
      <c r="W39" s="772">
        <v>9</v>
      </c>
      <c r="X39" s="772">
        <v>9</v>
      </c>
      <c r="Y39" s="1007"/>
      <c r="Z39" s="772">
        <v>4</v>
      </c>
      <c r="AA39" s="772">
        <v>0</v>
      </c>
      <c r="AB39" s="1007"/>
      <c r="AC39" s="772">
        <v>0</v>
      </c>
      <c r="AD39" s="772">
        <f t="shared" si="48"/>
        <v>36</v>
      </c>
      <c r="AE39" s="775">
        <f t="shared" si="49"/>
        <v>21</v>
      </c>
      <c r="AG39" s="774" t="s">
        <v>6</v>
      </c>
      <c r="AH39" s="772">
        <v>2</v>
      </c>
      <c r="AI39" s="772">
        <v>2</v>
      </c>
      <c r="AJ39" s="772">
        <v>2</v>
      </c>
      <c r="AK39" s="772">
        <v>1</v>
      </c>
      <c r="AL39" s="772">
        <f t="shared" si="50"/>
        <v>7</v>
      </c>
      <c r="AM39" s="772">
        <v>3</v>
      </c>
      <c r="AN39" s="772">
        <v>4</v>
      </c>
      <c r="AO39" s="772">
        <f t="shared" si="51"/>
        <v>7</v>
      </c>
      <c r="AP39" s="775">
        <v>1</v>
      </c>
      <c r="AR39" s="774" t="s">
        <v>148</v>
      </c>
      <c r="AS39" s="787">
        <v>12</v>
      </c>
      <c r="AT39" s="787">
        <v>0</v>
      </c>
      <c r="AU39" s="787">
        <v>0</v>
      </c>
      <c r="AV39" s="790">
        <v>7</v>
      </c>
    </row>
    <row r="40" spans="1:48" s="125" customFormat="1" ht="14.4" customHeight="1">
      <c r="A40" s="880" t="s">
        <v>7</v>
      </c>
      <c r="B40" s="881">
        <v>602</v>
      </c>
      <c r="C40" s="1007"/>
      <c r="D40" s="881">
        <v>310</v>
      </c>
      <c r="E40" s="881">
        <v>587</v>
      </c>
      <c r="F40" s="1007"/>
      <c r="G40" s="881">
        <v>295</v>
      </c>
      <c r="H40" s="881">
        <v>492</v>
      </c>
      <c r="I40" s="1007"/>
      <c r="J40" s="881">
        <v>268</v>
      </c>
      <c r="K40" s="881">
        <v>478</v>
      </c>
      <c r="L40" s="1007"/>
      <c r="M40" s="881">
        <v>279</v>
      </c>
      <c r="N40" s="881">
        <f t="shared" si="46"/>
        <v>2159</v>
      </c>
      <c r="O40" s="882">
        <f t="shared" si="47"/>
        <v>1152</v>
      </c>
      <c r="P40" s="446"/>
      <c r="Q40" s="774" t="s">
        <v>7</v>
      </c>
      <c r="R40" s="772">
        <v>43</v>
      </c>
      <c r="S40" s="1007"/>
      <c r="T40" s="772">
        <v>21</v>
      </c>
      <c r="U40" s="772">
        <v>42</v>
      </c>
      <c r="V40" s="1007"/>
      <c r="W40" s="772">
        <v>24</v>
      </c>
      <c r="X40" s="772">
        <v>24</v>
      </c>
      <c r="Y40" s="1007"/>
      <c r="Z40" s="772">
        <v>14</v>
      </c>
      <c r="AA40" s="772">
        <v>94</v>
      </c>
      <c r="AB40" s="1007"/>
      <c r="AC40" s="772">
        <v>54</v>
      </c>
      <c r="AD40" s="772">
        <f t="shared" si="48"/>
        <v>203</v>
      </c>
      <c r="AE40" s="775">
        <f t="shared" si="49"/>
        <v>113</v>
      </c>
      <c r="AG40" s="774" t="s">
        <v>7</v>
      </c>
      <c r="AH40" s="772">
        <v>19</v>
      </c>
      <c r="AI40" s="772">
        <v>20</v>
      </c>
      <c r="AJ40" s="772">
        <v>16</v>
      </c>
      <c r="AK40" s="772">
        <v>16</v>
      </c>
      <c r="AL40" s="772">
        <f t="shared" si="50"/>
        <v>71</v>
      </c>
      <c r="AM40" s="772">
        <v>62</v>
      </c>
      <c r="AN40" s="772">
        <v>6</v>
      </c>
      <c r="AO40" s="772">
        <f t="shared" si="51"/>
        <v>68</v>
      </c>
      <c r="AP40" s="775">
        <v>16</v>
      </c>
      <c r="AR40" s="774" t="s">
        <v>149</v>
      </c>
      <c r="AS40" s="787">
        <v>130</v>
      </c>
      <c r="AT40" s="787">
        <v>61</v>
      </c>
      <c r="AU40" s="787">
        <v>50</v>
      </c>
      <c r="AV40" s="790">
        <v>5</v>
      </c>
    </row>
    <row r="41" spans="1:48" s="125" customFormat="1" ht="14.4" customHeight="1">
      <c r="A41" s="877" t="s">
        <v>8</v>
      </c>
      <c r="B41" s="881"/>
      <c r="C41" s="1007"/>
      <c r="D41" s="881"/>
      <c r="E41" s="881"/>
      <c r="F41" s="1007"/>
      <c r="G41" s="881"/>
      <c r="H41" s="878"/>
      <c r="I41" s="972"/>
      <c r="J41" s="878"/>
      <c r="K41" s="878"/>
      <c r="L41" s="972"/>
      <c r="M41" s="878"/>
      <c r="N41" s="881"/>
      <c r="O41" s="882">
        <f t="shared" si="47"/>
        <v>0</v>
      </c>
      <c r="Q41" s="773" t="s">
        <v>8</v>
      </c>
      <c r="R41" s="770"/>
      <c r="S41" s="972"/>
      <c r="T41" s="770"/>
      <c r="U41" s="770"/>
      <c r="V41" s="972"/>
      <c r="W41" s="770"/>
      <c r="X41" s="770"/>
      <c r="Y41" s="972"/>
      <c r="Z41" s="770"/>
      <c r="AA41" s="770"/>
      <c r="AB41" s="972"/>
      <c r="AC41" s="770"/>
      <c r="AD41" s="772">
        <f t="shared" si="48"/>
        <v>0</v>
      </c>
      <c r="AE41" s="775">
        <f t="shared" si="49"/>
        <v>0</v>
      </c>
      <c r="AG41" s="773" t="s">
        <v>8</v>
      </c>
      <c r="AH41" s="770"/>
      <c r="AI41" s="770"/>
      <c r="AJ41" s="770"/>
      <c r="AK41" s="770"/>
      <c r="AL41" s="772">
        <f t="shared" si="50"/>
        <v>0</v>
      </c>
      <c r="AM41" s="770"/>
      <c r="AN41" s="770"/>
      <c r="AO41" s="772">
        <f t="shared" si="51"/>
        <v>0</v>
      </c>
      <c r="AP41" s="759"/>
      <c r="AR41" s="773" t="s">
        <v>8</v>
      </c>
      <c r="AS41" s="787"/>
      <c r="AT41" s="787"/>
      <c r="AU41" s="787"/>
      <c r="AV41" s="790"/>
    </row>
    <row r="42" spans="1:48" s="125" customFormat="1" ht="14.4" customHeight="1">
      <c r="A42" s="880" t="s">
        <v>136</v>
      </c>
      <c r="B42" s="881">
        <v>526</v>
      </c>
      <c r="C42" s="1007"/>
      <c r="D42" s="881">
        <v>237</v>
      </c>
      <c r="E42" s="881">
        <v>323</v>
      </c>
      <c r="F42" s="1007"/>
      <c r="G42" s="881">
        <v>155</v>
      </c>
      <c r="H42" s="881">
        <v>341</v>
      </c>
      <c r="I42" s="1007"/>
      <c r="J42" s="881">
        <v>189</v>
      </c>
      <c r="K42" s="881">
        <v>298</v>
      </c>
      <c r="L42" s="1007"/>
      <c r="M42" s="881">
        <v>157</v>
      </c>
      <c r="N42" s="881">
        <f t="shared" si="46"/>
        <v>1488</v>
      </c>
      <c r="O42" s="882">
        <f t="shared" si="47"/>
        <v>738</v>
      </c>
      <c r="P42" s="446"/>
      <c r="Q42" s="774" t="s">
        <v>136</v>
      </c>
      <c r="R42" s="772">
        <v>102</v>
      </c>
      <c r="S42" s="1007"/>
      <c r="T42" s="772">
        <v>38</v>
      </c>
      <c r="U42" s="772">
        <v>39</v>
      </c>
      <c r="V42" s="1007"/>
      <c r="W42" s="772">
        <v>24</v>
      </c>
      <c r="X42" s="772">
        <v>34</v>
      </c>
      <c r="Y42" s="1007"/>
      <c r="Z42" s="772">
        <v>24</v>
      </c>
      <c r="AA42" s="772">
        <v>29</v>
      </c>
      <c r="AB42" s="1007"/>
      <c r="AC42" s="772">
        <v>9</v>
      </c>
      <c r="AD42" s="772">
        <f t="shared" si="48"/>
        <v>204</v>
      </c>
      <c r="AE42" s="775">
        <f t="shared" si="49"/>
        <v>95</v>
      </c>
      <c r="AG42" s="774" t="s">
        <v>136</v>
      </c>
      <c r="AH42" s="772">
        <v>13</v>
      </c>
      <c r="AI42" s="772">
        <v>11</v>
      </c>
      <c r="AJ42" s="772">
        <v>9</v>
      </c>
      <c r="AK42" s="772">
        <v>10</v>
      </c>
      <c r="AL42" s="772">
        <f t="shared" si="50"/>
        <v>43</v>
      </c>
      <c r="AM42" s="772">
        <v>27</v>
      </c>
      <c r="AN42" s="772">
        <v>11</v>
      </c>
      <c r="AO42" s="772">
        <f t="shared" si="51"/>
        <v>38</v>
      </c>
      <c r="AP42" s="775">
        <v>8</v>
      </c>
      <c r="AR42" s="774" t="s">
        <v>9</v>
      </c>
      <c r="AS42" s="787">
        <v>56</v>
      </c>
      <c r="AT42" s="787">
        <v>18</v>
      </c>
      <c r="AU42" s="787">
        <v>0</v>
      </c>
      <c r="AV42" s="790">
        <v>1</v>
      </c>
    </row>
    <row r="43" spans="1:48" s="125" customFormat="1" ht="14.4" customHeight="1">
      <c r="A43" s="880" t="s">
        <v>10</v>
      </c>
      <c r="B43" s="881">
        <v>598</v>
      </c>
      <c r="C43" s="1007"/>
      <c r="D43" s="881">
        <v>298</v>
      </c>
      <c r="E43" s="881">
        <v>616</v>
      </c>
      <c r="F43" s="1007"/>
      <c r="G43" s="881">
        <v>304</v>
      </c>
      <c r="H43" s="881">
        <v>766</v>
      </c>
      <c r="I43" s="1007"/>
      <c r="J43" s="881">
        <v>379</v>
      </c>
      <c r="K43" s="881">
        <v>957</v>
      </c>
      <c r="L43" s="1007"/>
      <c r="M43" s="881">
        <v>530</v>
      </c>
      <c r="N43" s="881">
        <f t="shared" si="46"/>
        <v>2937</v>
      </c>
      <c r="O43" s="882">
        <f t="shared" si="47"/>
        <v>1511</v>
      </c>
      <c r="P43" s="446"/>
      <c r="Q43" s="774" t="s">
        <v>10</v>
      </c>
      <c r="R43" s="772">
        <v>36</v>
      </c>
      <c r="S43" s="1007"/>
      <c r="T43" s="772">
        <v>20</v>
      </c>
      <c r="U43" s="772">
        <v>34</v>
      </c>
      <c r="V43" s="1007"/>
      <c r="W43" s="772">
        <v>16</v>
      </c>
      <c r="X43" s="772">
        <v>32</v>
      </c>
      <c r="Y43" s="1007"/>
      <c r="Z43" s="772">
        <v>19</v>
      </c>
      <c r="AA43" s="772">
        <v>69</v>
      </c>
      <c r="AB43" s="1007"/>
      <c r="AC43" s="772">
        <v>36</v>
      </c>
      <c r="AD43" s="772">
        <f t="shared" si="48"/>
        <v>171</v>
      </c>
      <c r="AE43" s="775">
        <f t="shared" si="49"/>
        <v>91</v>
      </c>
      <c r="AG43" s="774" t="s">
        <v>10</v>
      </c>
      <c r="AH43" s="772">
        <v>15</v>
      </c>
      <c r="AI43" s="772">
        <v>17</v>
      </c>
      <c r="AJ43" s="772">
        <v>17</v>
      </c>
      <c r="AK43" s="772">
        <v>21</v>
      </c>
      <c r="AL43" s="772">
        <f t="shared" si="50"/>
        <v>70</v>
      </c>
      <c r="AM43" s="772">
        <v>67</v>
      </c>
      <c r="AN43" s="772">
        <v>2</v>
      </c>
      <c r="AO43" s="772">
        <f t="shared" si="51"/>
        <v>69</v>
      </c>
      <c r="AP43" s="775">
        <v>15</v>
      </c>
      <c r="AR43" s="774" t="s">
        <v>150</v>
      </c>
      <c r="AS43" s="787">
        <v>128</v>
      </c>
      <c r="AT43" s="787">
        <v>60</v>
      </c>
      <c r="AU43" s="787">
        <v>1</v>
      </c>
      <c r="AV43" s="790">
        <v>18</v>
      </c>
    </row>
    <row r="44" spans="1:48" s="125" customFormat="1" ht="14.4" customHeight="1">
      <c r="A44" s="880" t="s">
        <v>11</v>
      </c>
      <c r="B44" s="881">
        <v>480</v>
      </c>
      <c r="C44" s="1007"/>
      <c r="D44" s="881">
        <v>247</v>
      </c>
      <c r="E44" s="881">
        <v>466</v>
      </c>
      <c r="F44" s="1007"/>
      <c r="G44" s="881">
        <v>233</v>
      </c>
      <c r="H44" s="881">
        <v>515</v>
      </c>
      <c r="I44" s="1007"/>
      <c r="J44" s="881">
        <v>246</v>
      </c>
      <c r="K44" s="881">
        <v>679</v>
      </c>
      <c r="L44" s="1007"/>
      <c r="M44" s="881">
        <v>334</v>
      </c>
      <c r="N44" s="881">
        <f t="shared" si="46"/>
        <v>2140</v>
      </c>
      <c r="O44" s="882">
        <f t="shared" si="47"/>
        <v>1060</v>
      </c>
      <c r="P44" s="446"/>
      <c r="Q44" s="774" t="s">
        <v>11</v>
      </c>
      <c r="R44" s="772">
        <v>26</v>
      </c>
      <c r="S44" s="1007"/>
      <c r="T44" s="772">
        <v>14</v>
      </c>
      <c r="U44" s="772">
        <v>19</v>
      </c>
      <c r="V44" s="1007"/>
      <c r="W44" s="772">
        <v>12</v>
      </c>
      <c r="X44" s="772">
        <v>25</v>
      </c>
      <c r="Y44" s="1007"/>
      <c r="Z44" s="772">
        <v>12</v>
      </c>
      <c r="AA44" s="772">
        <v>143</v>
      </c>
      <c r="AB44" s="1007"/>
      <c r="AC44" s="772">
        <v>79</v>
      </c>
      <c r="AD44" s="772">
        <f t="shared" si="48"/>
        <v>213</v>
      </c>
      <c r="AE44" s="775">
        <f t="shared" si="49"/>
        <v>117</v>
      </c>
      <c r="AG44" s="774" t="s">
        <v>11</v>
      </c>
      <c r="AH44" s="772">
        <v>15</v>
      </c>
      <c r="AI44" s="772">
        <v>15</v>
      </c>
      <c r="AJ44" s="772">
        <v>19</v>
      </c>
      <c r="AK44" s="772">
        <v>21</v>
      </c>
      <c r="AL44" s="772">
        <f t="shared" si="50"/>
        <v>70</v>
      </c>
      <c r="AM44" s="772">
        <v>56</v>
      </c>
      <c r="AN44" s="772">
        <v>24</v>
      </c>
      <c r="AO44" s="772">
        <f t="shared" si="51"/>
        <v>80</v>
      </c>
      <c r="AP44" s="775">
        <v>14</v>
      </c>
      <c r="AR44" s="774" t="s">
        <v>151</v>
      </c>
      <c r="AS44" s="787">
        <v>122</v>
      </c>
      <c r="AT44" s="787">
        <v>45</v>
      </c>
      <c r="AU44" s="787">
        <v>5</v>
      </c>
      <c r="AV44" s="790">
        <v>12</v>
      </c>
    </row>
    <row r="45" spans="1:48" s="125" customFormat="1" ht="14.4" customHeight="1">
      <c r="A45" s="880" t="s">
        <v>12</v>
      </c>
      <c r="B45" s="881">
        <v>96</v>
      </c>
      <c r="C45" s="1007"/>
      <c r="D45" s="881">
        <v>54</v>
      </c>
      <c r="E45" s="881">
        <v>62</v>
      </c>
      <c r="F45" s="1007"/>
      <c r="G45" s="881">
        <v>30</v>
      </c>
      <c r="H45" s="881">
        <v>46</v>
      </c>
      <c r="I45" s="1007"/>
      <c r="J45" s="881">
        <v>18</v>
      </c>
      <c r="K45" s="881">
        <v>38</v>
      </c>
      <c r="L45" s="1007"/>
      <c r="M45" s="881">
        <v>16</v>
      </c>
      <c r="N45" s="881">
        <f t="shared" si="46"/>
        <v>242</v>
      </c>
      <c r="O45" s="882">
        <f t="shared" si="47"/>
        <v>118</v>
      </c>
      <c r="P45" s="446"/>
      <c r="Q45" s="774" t="s">
        <v>12</v>
      </c>
      <c r="R45" s="772">
        <v>2</v>
      </c>
      <c r="S45" s="1007"/>
      <c r="T45" s="772">
        <v>2</v>
      </c>
      <c r="U45" s="772">
        <v>2</v>
      </c>
      <c r="V45" s="1007"/>
      <c r="W45" s="772">
        <v>1</v>
      </c>
      <c r="X45" s="772">
        <v>8</v>
      </c>
      <c r="Y45" s="1007"/>
      <c r="Z45" s="772">
        <v>4</v>
      </c>
      <c r="AA45" s="772">
        <v>0</v>
      </c>
      <c r="AB45" s="1007"/>
      <c r="AC45" s="772">
        <v>0</v>
      </c>
      <c r="AD45" s="772">
        <f t="shared" si="48"/>
        <v>12</v>
      </c>
      <c r="AE45" s="775">
        <f t="shared" si="49"/>
        <v>7</v>
      </c>
      <c r="AG45" s="774" t="s">
        <v>12</v>
      </c>
      <c r="AH45" s="772">
        <v>4</v>
      </c>
      <c r="AI45" s="772">
        <v>2</v>
      </c>
      <c r="AJ45" s="772">
        <v>2</v>
      </c>
      <c r="AK45" s="772">
        <v>3</v>
      </c>
      <c r="AL45" s="772">
        <f t="shared" si="50"/>
        <v>11</v>
      </c>
      <c r="AM45" s="772">
        <v>6</v>
      </c>
      <c r="AN45" s="772">
        <v>7</v>
      </c>
      <c r="AO45" s="772">
        <f t="shared" si="51"/>
        <v>13</v>
      </c>
      <c r="AP45" s="775">
        <v>4</v>
      </c>
      <c r="AR45" s="774" t="s">
        <v>152</v>
      </c>
      <c r="AS45" s="787">
        <v>13</v>
      </c>
      <c r="AT45" s="787">
        <v>5</v>
      </c>
      <c r="AU45" s="787">
        <v>0</v>
      </c>
      <c r="AV45" s="790">
        <v>2</v>
      </c>
    </row>
    <row r="46" spans="1:48" s="125" customFormat="1" ht="14.4" customHeight="1">
      <c r="A46" s="877" t="s">
        <v>13</v>
      </c>
      <c r="B46" s="878"/>
      <c r="C46" s="972"/>
      <c r="D46" s="878"/>
      <c r="E46" s="878"/>
      <c r="F46" s="972"/>
      <c r="G46" s="878"/>
      <c r="H46" s="878"/>
      <c r="I46" s="972"/>
      <c r="J46" s="878"/>
      <c r="K46" s="878"/>
      <c r="L46" s="972"/>
      <c r="M46" s="878"/>
      <c r="N46" s="881">
        <f t="shared" si="46"/>
        <v>0</v>
      </c>
      <c r="O46" s="882">
        <f t="shared" si="47"/>
        <v>0</v>
      </c>
      <c r="Q46" s="773" t="s">
        <v>13</v>
      </c>
      <c r="R46" s="770"/>
      <c r="S46" s="972"/>
      <c r="T46" s="770"/>
      <c r="U46" s="770"/>
      <c r="V46" s="972"/>
      <c r="W46" s="770"/>
      <c r="X46" s="770"/>
      <c r="Y46" s="972"/>
      <c r="Z46" s="770"/>
      <c r="AA46" s="770"/>
      <c r="AB46" s="972"/>
      <c r="AC46" s="770"/>
      <c r="AD46" s="772">
        <f t="shared" si="48"/>
        <v>0</v>
      </c>
      <c r="AE46" s="775">
        <f t="shared" si="49"/>
        <v>0</v>
      </c>
      <c r="AG46" s="773" t="s">
        <v>13</v>
      </c>
      <c r="AH46" s="770"/>
      <c r="AI46" s="770"/>
      <c r="AJ46" s="770"/>
      <c r="AK46" s="770"/>
      <c r="AL46" s="772">
        <f t="shared" si="50"/>
        <v>0</v>
      </c>
      <c r="AM46" s="770"/>
      <c r="AN46" s="770"/>
      <c r="AO46" s="772">
        <f t="shared" si="51"/>
        <v>0</v>
      </c>
      <c r="AP46" s="759"/>
      <c r="AR46" s="773" t="s">
        <v>13</v>
      </c>
      <c r="AS46" s="787"/>
      <c r="AT46" s="787"/>
      <c r="AU46" s="787"/>
      <c r="AV46" s="790"/>
    </row>
    <row r="47" spans="1:48" s="125" customFormat="1" ht="14.4" customHeight="1">
      <c r="A47" s="880" t="s">
        <v>14</v>
      </c>
      <c r="B47" s="881">
        <v>4141</v>
      </c>
      <c r="C47" s="1007"/>
      <c r="D47" s="881">
        <v>2072</v>
      </c>
      <c r="E47" s="881">
        <v>3311</v>
      </c>
      <c r="F47" s="1007"/>
      <c r="G47" s="881">
        <v>1677</v>
      </c>
      <c r="H47" s="881">
        <v>2892</v>
      </c>
      <c r="I47" s="1007"/>
      <c r="J47" s="881">
        <v>1492</v>
      </c>
      <c r="K47" s="881">
        <v>2995</v>
      </c>
      <c r="L47" s="1007"/>
      <c r="M47" s="881">
        <v>1529</v>
      </c>
      <c r="N47" s="881">
        <f t="shared" si="46"/>
        <v>13339</v>
      </c>
      <c r="O47" s="882">
        <f t="shared" si="47"/>
        <v>6770</v>
      </c>
      <c r="P47" s="446"/>
      <c r="Q47" s="774" t="s">
        <v>14</v>
      </c>
      <c r="R47" s="772">
        <v>139</v>
      </c>
      <c r="S47" s="1007"/>
      <c r="T47" s="772">
        <v>54</v>
      </c>
      <c r="U47" s="772">
        <v>124</v>
      </c>
      <c r="V47" s="1007"/>
      <c r="W47" s="772">
        <v>49</v>
      </c>
      <c r="X47" s="772">
        <v>90</v>
      </c>
      <c r="Y47" s="1007"/>
      <c r="Z47" s="772">
        <v>53</v>
      </c>
      <c r="AA47" s="772">
        <v>218</v>
      </c>
      <c r="AB47" s="1007"/>
      <c r="AC47" s="772">
        <v>119</v>
      </c>
      <c r="AD47" s="772">
        <f t="shared" si="48"/>
        <v>571</v>
      </c>
      <c r="AE47" s="775">
        <f t="shared" si="49"/>
        <v>275</v>
      </c>
      <c r="AG47" s="774" t="s">
        <v>14</v>
      </c>
      <c r="AH47" s="772">
        <v>133</v>
      </c>
      <c r="AI47" s="772">
        <v>112</v>
      </c>
      <c r="AJ47" s="772">
        <v>101</v>
      </c>
      <c r="AK47" s="772">
        <v>116</v>
      </c>
      <c r="AL47" s="772">
        <f t="shared" si="50"/>
        <v>462</v>
      </c>
      <c r="AM47" s="772">
        <v>421</v>
      </c>
      <c r="AN47" s="772">
        <v>9</v>
      </c>
      <c r="AO47" s="772">
        <f t="shared" si="51"/>
        <v>430</v>
      </c>
      <c r="AP47" s="775">
        <v>111</v>
      </c>
      <c r="AR47" s="774" t="s">
        <v>153</v>
      </c>
      <c r="AS47" s="787">
        <v>846</v>
      </c>
      <c r="AT47" s="787">
        <v>420</v>
      </c>
      <c r="AU47" s="787">
        <v>15</v>
      </c>
      <c r="AV47" s="790">
        <v>156</v>
      </c>
    </row>
    <row r="48" spans="1:48" s="125" customFormat="1" ht="14.4" customHeight="1">
      <c r="A48" s="880" t="s">
        <v>15</v>
      </c>
      <c r="B48" s="881">
        <v>1366</v>
      </c>
      <c r="C48" s="1007"/>
      <c r="D48" s="881">
        <v>705</v>
      </c>
      <c r="E48" s="881">
        <v>876</v>
      </c>
      <c r="F48" s="1007"/>
      <c r="G48" s="881">
        <v>470</v>
      </c>
      <c r="H48" s="881">
        <v>802</v>
      </c>
      <c r="I48" s="1007"/>
      <c r="J48" s="881">
        <v>437</v>
      </c>
      <c r="K48" s="881">
        <v>810</v>
      </c>
      <c r="L48" s="1007"/>
      <c r="M48" s="881">
        <v>433</v>
      </c>
      <c r="N48" s="881">
        <f t="shared" si="46"/>
        <v>3854</v>
      </c>
      <c r="O48" s="882">
        <f t="shared" si="47"/>
        <v>2045</v>
      </c>
      <c r="P48" s="446"/>
      <c r="Q48" s="774" t="s">
        <v>15</v>
      </c>
      <c r="R48" s="772">
        <v>39</v>
      </c>
      <c r="S48" s="1007"/>
      <c r="T48" s="772">
        <v>16</v>
      </c>
      <c r="U48" s="772">
        <v>40</v>
      </c>
      <c r="V48" s="1007"/>
      <c r="W48" s="772">
        <v>22</v>
      </c>
      <c r="X48" s="772">
        <v>57</v>
      </c>
      <c r="Y48" s="1007"/>
      <c r="Z48" s="772">
        <v>37</v>
      </c>
      <c r="AA48" s="772">
        <v>100</v>
      </c>
      <c r="AB48" s="1007"/>
      <c r="AC48" s="772">
        <v>58</v>
      </c>
      <c r="AD48" s="772">
        <f t="shared" si="48"/>
        <v>236</v>
      </c>
      <c r="AE48" s="775">
        <f t="shared" si="49"/>
        <v>133</v>
      </c>
      <c r="AG48" s="774" t="s">
        <v>15</v>
      </c>
      <c r="AH48" s="772">
        <v>32</v>
      </c>
      <c r="AI48" s="772">
        <v>30</v>
      </c>
      <c r="AJ48" s="772">
        <v>29</v>
      </c>
      <c r="AK48" s="772">
        <v>30</v>
      </c>
      <c r="AL48" s="772">
        <f t="shared" si="50"/>
        <v>121</v>
      </c>
      <c r="AM48" s="772">
        <v>101</v>
      </c>
      <c r="AN48" s="772">
        <v>20</v>
      </c>
      <c r="AO48" s="772">
        <f t="shared" si="51"/>
        <v>121</v>
      </c>
      <c r="AP48" s="775">
        <v>32</v>
      </c>
      <c r="AR48" s="774" t="s">
        <v>154</v>
      </c>
      <c r="AS48" s="787">
        <v>172</v>
      </c>
      <c r="AT48" s="787">
        <v>82</v>
      </c>
      <c r="AU48" s="787">
        <v>3</v>
      </c>
      <c r="AV48" s="790">
        <v>11</v>
      </c>
    </row>
    <row r="49" spans="1:48" s="125" customFormat="1" ht="14.4" customHeight="1">
      <c r="A49" s="880" t="s">
        <v>16</v>
      </c>
      <c r="B49" s="881">
        <v>805</v>
      </c>
      <c r="C49" s="1007"/>
      <c r="D49" s="881">
        <v>421</v>
      </c>
      <c r="E49" s="881">
        <v>581</v>
      </c>
      <c r="F49" s="1007"/>
      <c r="G49" s="881">
        <v>294</v>
      </c>
      <c r="H49" s="881">
        <v>513</v>
      </c>
      <c r="I49" s="1007"/>
      <c r="J49" s="881">
        <v>294</v>
      </c>
      <c r="K49" s="881">
        <v>511</v>
      </c>
      <c r="L49" s="1007"/>
      <c r="M49" s="881">
        <v>289</v>
      </c>
      <c r="N49" s="881">
        <f t="shared" si="46"/>
        <v>2410</v>
      </c>
      <c r="O49" s="882">
        <f t="shared" si="47"/>
        <v>1298</v>
      </c>
      <c r="P49" s="446"/>
      <c r="Q49" s="774" t="s">
        <v>16</v>
      </c>
      <c r="R49" s="772">
        <v>55</v>
      </c>
      <c r="S49" s="1007"/>
      <c r="T49" s="772">
        <v>22</v>
      </c>
      <c r="U49" s="772">
        <v>73</v>
      </c>
      <c r="V49" s="1007"/>
      <c r="W49" s="772">
        <v>34</v>
      </c>
      <c r="X49" s="772">
        <v>34</v>
      </c>
      <c r="Y49" s="1007"/>
      <c r="Z49" s="772">
        <v>23</v>
      </c>
      <c r="AA49" s="772">
        <v>105</v>
      </c>
      <c r="AB49" s="1007"/>
      <c r="AC49" s="772">
        <v>66</v>
      </c>
      <c r="AD49" s="772">
        <f t="shared" si="48"/>
        <v>267</v>
      </c>
      <c r="AE49" s="775">
        <f t="shared" si="49"/>
        <v>145</v>
      </c>
      <c r="AG49" s="774" t="s">
        <v>16</v>
      </c>
      <c r="AH49" s="772">
        <v>23</v>
      </c>
      <c r="AI49" s="772">
        <v>19</v>
      </c>
      <c r="AJ49" s="772">
        <v>18</v>
      </c>
      <c r="AK49" s="772">
        <v>17</v>
      </c>
      <c r="AL49" s="772">
        <f t="shared" si="50"/>
        <v>77</v>
      </c>
      <c r="AM49" s="772">
        <v>73</v>
      </c>
      <c r="AN49" s="772">
        <v>8</v>
      </c>
      <c r="AO49" s="772">
        <f t="shared" si="51"/>
        <v>81</v>
      </c>
      <c r="AP49" s="775">
        <v>19</v>
      </c>
      <c r="AR49" s="774" t="s">
        <v>155</v>
      </c>
      <c r="AS49" s="787">
        <v>86</v>
      </c>
      <c r="AT49" s="787">
        <v>41</v>
      </c>
      <c r="AU49" s="787">
        <v>1</v>
      </c>
      <c r="AV49" s="790">
        <v>5</v>
      </c>
    </row>
    <row r="50" spans="1:48" s="125" customFormat="1" ht="14.4" customHeight="1">
      <c r="A50" s="880" t="s">
        <v>17</v>
      </c>
      <c r="B50" s="881">
        <v>586</v>
      </c>
      <c r="C50" s="1007"/>
      <c r="D50" s="881">
        <v>294</v>
      </c>
      <c r="E50" s="881">
        <v>571</v>
      </c>
      <c r="F50" s="1007"/>
      <c r="G50" s="881">
        <v>291</v>
      </c>
      <c r="H50" s="881">
        <v>518</v>
      </c>
      <c r="I50" s="1007"/>
      <c r="J50" s="881">
        <v>287</v>
      </c>
      <c r="K50" s="881">
        <v>552</v>
      </c>
      <c r="L50" s="1007"/>
      <c r="M50" s="881">
        <v>286</v>
      </c>
      <c r="N50" s="881">
        <f t="shared" si="46"/>
        <v>2227</v>
      </c>
      <c r="O50" s="882">
        <f t="shared" si="47"/>
        <v>1158</v>
      </c>
      <c r="P50" s="446"/>
      <c r="Q50" s="774" t="s">
        <v>17</v>
      </c>
      <c r="R50" s="772">
        <v>66</v>
      </c>
      <c r="S50" s="1007"/>
      <c r="T50" s="772">
        <v>31</v>
      </c>
      <c r="U50" s="772">
        <v>63</v>
      </c>
      <c r="V50" s="1007"/>
      <c r="W50" s="772">
        <v>33</v>
      </c>
      <c r="X50" s="772">
        <v>53</v>
      </c>
      <c r="Y50" s="1007"/>
      <c r="Z50" s="772">
        <v>30</v>
      </c>
      <c r="AA50" s="772">
        <v>44</v>
      </c>
      <c r="AB50" s="1007"/>
      <c r="AC50" s="772">
        <v>27</v>
      </c>
      <c r="AD50" s="772">
        <f t="shared" si="48"/>
        <v>226</v>
      </c>
      <c r="AE50" s="775">
        <f t="shared" si="49"/>
        <v>121</v>
      </c>
      <c r="AG50" s="774" t="s">
        <v>17</v>
      </c>
      <c r="AH50" s="772">
        <v>17</v>
      </c>
      <c r="AI50" s="772">
        <v>19</v>
      </c>
      <c r="AJ50" s="772">
        <v>19</v>
      </c>
      <c r="AK50" s="772">
        <v>17</v>
      </c>
      <c r="AL50" s="772">
        <f t="shared" si="50"/>
        <v>72</v>
      </c>
      <c r="AM50" s="772">
        <v>64</v>
      </c>
      <c r="AN50" s="772">
        <v>10</v>
      </c>
      <c r="AO50" s="772">
        <f t="shared" si="51"/>
        <v>74</v>
      </c>
      <c r="AP50" s="775">
        <v>17</v>
      </c>
      <c r="AR50" s="774" t="s">
        <v>156</v>
      </c>
      <c r="AS50" s="787">
        <v>121</v>
      </c>
      <c r="AT50" s="787">
        <v>58</v>
      </c>
      <c r="AU50" s="787">
        <v>3</v>
      </c>
      <c r="AV50" s="790">
        <v>4</v>
      </c>
    </row>
    <row r="51" spans="1:48" s="125" customFormat="1" ht="14.4" customHeight="1">
      <c r="A51" s="880" t="s">
        <v>18</v>
      </c>
      <c r="B51" s="881">
        <f>6152+30</f>
        <v>6182</v>
      </c>
      <c r="C51" s="1007"/>
      <c r="D51" s="881">
        <v>3077</v>
      </c>
      <c r="E51" s="881">
        <v>4877</v>
      </c>
      <c r="F51" s="1007"/>
      <c r="G51" s="881">
        <v>2496</v>
      </c>
      <c r="H51" s="881">
        <v>4720</v>
      </c>
      <c r="I51" s="1007"/>
      <c r="J51" s="881">
        <v>2475</v>
      </c>
      <c r="K51" s="881">
        <v>5291</v>
      </c>
      <c r="L51" s="1007"/>
      <c r="M51" s="881">
        <v>2761</v>
      </c>
      <c r="N51" s="881">
        <f t="shared" si="46"/>
        <v>21070</v>
      </c>
      <c r="O51" s="882">
        <f t="shared" si="47"/>
        <v>10809</v>
      </c>
      <c r="P51" s="446"/>
      <c r="Q51" s="774" t="s">
        <v>18</v>
      </c>
      <c r="R51" s="772">
        <v>274</v>
      </c>
      <c r="S51" s="1007"/>
      <c r="T51" s="772">
        <v>116</v>
      </c>
      <c r="U51" s="772">
        <v>157</v>
      </c>
      <c r="V51" s="1007"/>
      <c r="W51" s="772">
        <v>50</v>
      </c>
      <c r="X51" s="772">
        <v>173</v>
      </c>
      <c r="Y51" s="1007"/>
      <c r="Z51" s="772">
        <v>79</v>
      </c>
      <c r="AA51" s="772">
        <v>492</v>
      </c>
      <c r="AB51" s="1007"/>
      <c r="AC51" s="772">
        <v>253</v>
      </c>
      <c r="AD51" s="772">
        <f t="shared" si="48"/>
        <v>1096</v>
      </c>
      <c r="AE51" s="775">
        <f t="shared" si="49"/>
        <v>498</v>
      </c>
      <c r="AG51" s="774" t="s">
        <v>18</v>
      </c>
      <c r="AH51" s="772">
        <v>173</v>
      </c>
      <c r="AI51" s="772">
        <v>160</v>
      </c>
      <c r="AJ51" s="772">
        <v>155</v>
      </c>
      <c r="AK51" s="772">
        <v>162</v>
      </c>
      <c r="AL51" s="772">
        <f t="shared" si="50"/>
        <v>650</v>
      </c>
      <c r="AM51" s="772">
        <v>517</v>
      </c>
      <c r="AN51" s="772">
        <v>131</v>
      </c>
      <c r="AO51" s="772">
        <f t="shared" si="51"/>
        <v>648</v>
      </c>
      <c r="AP51" s="775">
        <v>146</v>
      </c>
      <c r="AR51" s="774" t="s">
        <v>157</v>
      </c>
      <c r="AS51" s="778">
        <v>1313</v>
      </c>
      <c r="AT51" s="787">
        <v>672</v>
      </c>
      <c r="AU51" s="787">
        <v>42</v>
      </c>
      <c r="AV51" s="790">
        <v>255</v>
      </c>
    </row>
    <row r="52" spans="1:48" s="125" customFormat="1" ht="14.4" customHeight="1">
      <c r="A52" s="880" t="s">
        <v>19</v>
      </c>
      <c r="B52" s="881">
        <v>4004</v>
      </c>
      <c r="C52" s="1007"/>
      <c r="D52" s="881">
        <v>2027</v>
      </c>
      <c r="E52" s="881">
        <v>3316</v>
      </c>
      <c r="F52" s="1007"/>
      <c r="G52" s="881">
        <v>1646</v>
      </c>
      <c r="H52" s="881">
        <v>2985</v>
      </c>
      <c r="I52" s="1007"/>
      <c r="J52" s="881">
        <v>1578</v>
      </c>
      <c r="K52" s="881">
        <v>2763</v>
      </c>
      <c r="L52" s="1007"/>
      <c r="M52" s="881">
        <v>1495</v>
      </c>
      <c r="N52" s="881">
        <f t="shared" si="46"/>
        <v>13068</v>
      </c>
      <c r="O52" s="882">
        <f t="shared" si="47"/>
        <v>6746</v>
      </c>
      <c r="P52" s="446"/>
      <c r="Q52" s="774" t="s">
        <v>19</v>
      </c>
      <c r="R52" s="772">
        <v>194</v>
      </c>
      <c r="S52" s="1007"/>
      <c r="T52" s="772">
        <v>90</v>
      </c>
      <c r="U52" s="772">
        <v>137</v>
      </c>
      <c r="V52" s="1007"/>
      <c r="W52" s="772">
        <v>67</v>
      </c>
      <c r="X52" s="772">
        <v>135</v>
      </c>
      <c r="Y52" s="1007"/>
      <c r="Z52" s="772">
        <v>84</v>
      </c>
      <c r="AA52" s="772">
        <v>309</v>
      </c>
      <c r="AB52" s="1007"/>
      <c r="AC52" s="772">
        <v>192</v>
      </c>
      <c r="AD52" s="772">
        <f t="shared" si="48"/>
        <v>775</v>
      </c>
      <c r="AE52" s="775">
        <f t="shared" si="49"/>
        <v>433</v>
      </c>
      <c r="AG52" s="774" t="s">
        <v>19</v>
      </c>
      <c r="AH52" s="772">
        <v>121</v>
      </c>
      <c r="AI52" s="772">
        <v>115</v>
      </c>
      <c r="AJ52" s="772">
        <v>106</v>
      </c>
      <c r="AK52" s="772">
        <v>101</v>
      </c>
      <c r="AL52" s="772">
        <f t="shared" si="50"/>
        <v>443</v>
      </c>
      <c r="AM52" s="772">
        <v>427</v>
      </c>
      <c r="AN52" s="772">
        <v>19</v>
      </c>
      <c r="AO52" s="772">
        <f t="shared" si="51"/>
        <v>446</v>
      </c>
      <c r="AP52" s="775">
        <v>100</v>
      </c>
      <c r="AR52" s="774" t="s">
        <v>158</v>
      </c>
      <c r="AS52" s="787">
        <v>763</v>
      </c>
      <c r="AT52" s="787">
        <v>391</v>
      </c>
      <c r="AU52" s="787">
        <v>27</v>
      </c>
      <c r="AV52" s="790">
        <v>113</v>
      </c>
    </row>
    <row r="53" spans="1:48" s="125" customFormat="1" ht="14.4" customHeight="1">
      <c r="A53" s="880" t="s">
        <v>20</v>
      </c>
      <c r="B53" s="881">
        <v>15023</v>
      </c>
      <c r="C53" s="1007"/>
      <c r="D53" s="881">
        <v>7441</v>
      </c>
      <c r="E53" s="881">
        <v>13276</v>
      </c>
      <c r="F53" s="1007"/>
      <c r="G53" s="881">
        <v>6675</v>
      </c>
      <c r="H53" s="881">
        <v>11751</v>
      </c>
      <c r="I53" s="1007"/>
      <c r="J53" s="881">
        <v>6016</v>
      </c>
      <c r="K53" s="881">
        <v>12487</v>
      </c>
      <c r="L53" s="1007"/>
      <c r="M53" s="881">
        <v>6354</v>
      </c>
      <c r="N53" s="881">
        <f t="shared" si="46"/>
        <v>52537</v>
      </c>
      <c r="O53" s="882">
        <f t="shared" si="47"/>
        <v>26486</v>
      </c>
      <c r="P53" s="446"/>
      <c r="Q53" s="774" t="s">
        <v>20</v>
      </c>
      <c r="R53" s="772">
        <v>612</v>
      </c>
      <c r="S53" s="1007"/>
      <c r="T53" s="772">
        <v>249</v>
      </c>
      <c r="U53" s="772">
        <v>474</v>
      </c>
      <c r="V53" s="1007"/>
      <c r="W53" s="772">
        <v>212</v>
      </c>
      <c r="X53" s="772">
        <v>445</v>
      </c>
      <c r="Y53" s="1007"/>
      <c r="Z53" s="772">
        <v>200</v>
      </c>
      <c r="AA53" s="772">
        <v>1075</v>
      </c>
      <c r="AB53" s="1007"/>
      <c r="AC53" s="772">
        <v>528</v>
      </c>
      <c r="AD53" s="772">
        <f t="shared" si="48"/>
        <v>2606</v>
      </c>
      <c r="AE53" s="775">
        <f t="shared" si="49"/>
        <v>1189</v>
      </c>
      <c r="AG53" s="774" t="s">
        <v>20</v>
      </c>
      <c r="AH53" s="772">
        <v>401</v>
      </c>
      <c r="AI53" s="772">
        <v>358</v>
      </c>
      <c r="AJ53" s="772">
        <v>336</v>
      </c>
      <c r="AK53" s="772">
        <v>364</v>
      </c>
      <c r="AL53" s="772">
        <f t="shared" si="50"/>
        <v>1459</v>
      </c>
      <c r="AM53" s="772">
        <v>1423</v>
      </c>
      <c r="AN53" s="772">
        <v>49</v>
      </c>
      <c r="AO53" s="772">
        <f t="shared" si="51"/>
        <v>1472</v>
      </c>
      <c r="AP53" s="775">
        <v>271</v>
      </c>
      <c r="AR53" s="774" t="s">
        <v>159</v>
      </c>
      <c r="AS53" s="778">
        <v>3334</v>
      </c>
      <c r="AT53" s="778">
        <v>1876</v>
      </c>
      <c r="AU53" s="787">
        <v>90</v>
      </c>
      <c r="AV53" s="790">
        <v>919</v>
      </c>
    </row>
    <row r="54" spans="1:48" s="125" customFormat="1" ht="14.4" customHeight="1">
      <c r="A54" s="880" t="s">
        <v>21</v>
      </c>
      <c r="B54" s="881">
        <v>978</v>
      </c>
      <c r="C54" s="1007"/>
      <c r="D54" s="881">
        <v>481</v>
      </c>
      <c r="E54" s="881">
        <v>766</v>
      </c>
      <c r="F54" s="1007"/>
      <c r="G54" s="881">
        <v>366</v>
      </c>
      <c r="H54" s="881">
        <v>700</v>
      </c>
      <c r="I54" s="1007"/>
      <c r="J54" s="881">
        <v>362</v>
      </c>
      <c r="K54" s="881">
        <v>733</v>
      </c>
      <c r="L54" s="1007"/>
      <c r="M54" s="881">
        <v>387</v>
      </c>
      <c r="N54" s="881">
        <f t="shared" si="46"/>
        <v>3177</v>
      </c>
      <c r="O54" s="882">
        <f t="shared" si="47"/>
        <v>1596</v>
      </c>
      <c r="P54" s="446"/>
      <c r="Q54" s="774" t="s">
        <v>21</v>
      </c>
      <c r="R54" s="772">
        <v>93</v>
      </c>
      <c r="S54" s="1007"/>
      <c r="T54" s="772">
        <v>30</v>
      </c>
      <c r="U54" s="772">
        <v>33</v>
      </c>
      <c r="V54" s="1007"/>
      <c r="W54" s="772">
        <v>12</v>
      </c>
      <c r="X54" s="772">
        <v>60</v>
      </c>
      <c r="Y54" s="1007"/>
      <c r="Z54" s="772">
        <v>26</v>
      </c>
      <c r="AA54" s="772">
        <v>71</v>
      </c>
      <c r="AB54" s="1007"/>
      <c r="AC54" s="772">
        <v>36</v>
      </c>
      <c r="AD54" s="772">
        <f t="shared" si="48"/>
        <v>257</v>
      </c>
      <c r="AE54" s="775">
        <f t="shared" si="49"/>
        <v>104</v>
      </c>
      <c r="AG54" s="774" t="s">
        <v>21</v>
      </c>
      <c r="AH54" s="772">
        <v>30</v>
      </c>
      <c r="AI54" s="772">
        <v>29</v>
      </c>
      <c r="AJ54" s="772">
        <v>28</v>
      </c>
      <c r="AK54" s="772">
        <v>28</v>
      </c>
      <c r="AL54" s="772">
        <f t="shared" si="50"/>
        <v>115</v>
      </c>
      <c r="AM54" s="772">
        <v>107</v>
      </c>
      <c r="AN54" s="772">
        <v>6</v>
      </c>
      <c r="AO54" s="772">
        <f t="shared" si="51"/>
        <v>113</v>
      </c>
      <c r="AP54" s="775">
        <v>27</v>
      </c>
      <c r="AR54" s="774" t="s">
        <v>160</v>
      </c>
      <c r="AS54" s="787">
        <v>189</v>
      </c>
      <c r="AT54" s="787">
        <v>98</v>
      </c>
      <c r="AU54" s="787">
        <v>3</v>
      </c>
      <c r="AV54" s="790">
        <v>36</v>
      </c>
    </row>
    <row r="55" spans="1:48" s="125" customFormat="1" ht="14.4" customHeight="1">
      <c r="A55" s="877" t="s">
        <v>22</v>
      </c>
      <c r="B55" s="881"/>
      <c r="C55" s="1007"/>
      <c r="D55" s="881"/>
      <c r="E55" s="881"/>
      <c r="F55" s="1007"/>
      <c r="G55" s="881"/>
      <c r="H55" s="878"/>
      <c r="I55" s="972"/>
      <c r="J55" s="878"/>
      <c r="K55" s="878"/>
      <c r="L55" s="972"/>
      <c r="M55" s="878"/>
      <c r="N55" s="881">
        <f t="shared" si="46"/>
        <v>0</v>
      </c>
      <c r="O55" s="882">
        <f t="shared" si="47"/>
        <v>0</v>
      </c>
      <c r="Q55" s="773" t="s">
        <v>22</v>
      </c>
      <c r="R55" s="770"/>
      <c r="S55" s="972"/>
      <c r="T55" s="770"/>
      <c r="U55" s="770"/>
      <c r="V55" s="972"/>
      <c r="W55" s="770"/>
      <c r="X55" s="770"/>
      <c r="Y55" s="972"/>
      <c r="Z55" s="770"/>
      <c r="AA55" s="770"/>
      <c r="AB55" s="972"/>
      <c r="AC55" s="770"/>
      <c r="AD55" s="772">
        <f t="shared" si="48"/>
        <v>0</v>
      </c>
      <c r="AE55" s="775">
        <f t="shared" si="49"/>
        <v>0</v>
      </c>
      <c r="AG55" s="773" t="s">
        <v>22</v>
      </c>
      <c r="AH55" s="770"/>
      <c r="AI55" s="770"/>
      <c r="AJ55" s="770"/>
      <c r="AK55" s="770"/>
      <c r="AL55" s="772">
        <f t="shared" si="50"/>
        <v>0</v>
      </c>
      <c r="AM55" s="770"/>
      <c r="AN55" s="770"/>
      <c r="AO55" s="772">
        <f>SUM(AM55:AN55)</f>
        <v>0</v>
      </c>
      <c r="AP55" s="759"/>
      <c r="AR55" s="773" t="s">
        <v>54</v>
      </c>
      <c r="AS55" s="787"/>
      <c r="AT55" s="787"/>
      <c r="AU55" s="787"/>
      <c r="AV55" s="790"/>
    </row>
    <row r="56" spans="1:48" s="125" customFormat="1" ht="14.4" customHeight="1">
      <c r="A56" s="880" t="s">
        <v>23</v>
      </c>
      <c r="B56" s="881">
        <v>770</v>
      </c>
      <c r="C56" s="1007"/>
      <c r="D56" s="881">
        <v>388</v>
      </c>
      <c r="E56" s="881">
        <v>565</v>
      </c>
      <c r="F56" s="1007"/>
      <c r="G56" s="881">
        <v>302</v>
      </c>
      <c r="H56" s="881">
        <v>673</v>
      </c>
      <c r="I56" s="1007"/>
      <c r="J56" s="881">
        <v>329</v>
      </c>
      <c r="K56" s="881">
        <v>642</v>
      </c>
      <c r="L56" s="1007"/>
      <c r="M56" s="881">
        <v>313</v>
      </c>
      <c r="N56" s="881">
        <f t="shared" si="46"/>
        <v>2650</v>
      </c>
      <c r="O56" s="882">
        <f t="shared" si="47"/>
        <v>1332</v>
      </c>
      <c r="Q56" s="774" t="s">
        <v>23</v>
      </c>
      <c r="R56" s="772">
        <v>55</v>
      </c>
      <c r="S56" s="1007"/>
      <c r="T56" s="772">
        <v>24</v>
      </c>
      <c r="U56" s="772">
        <v>49</v>
      </c>
      <c r="V56" s="1007"/>
      <c r="W56" s="772">
        <v>28</v>
      </c>
      <c r="X56" s="772">
        <v>35</v>
      </c>
      <c r="Y56" s="1007"/>
      <c r="Z56" s="772">
        <v>20</v>
      </c>
      <c r="AA56" s="772">
        <v>63</v>
      </c>
      <c r="AB56" s="1007"/>
      <c r="AC56" s="772">
        <v>30</v>
      </c>
      <c r="AD56" s="772">
        <f t="shared" si="48"/>
        <v>202</v>
      </c>
      <c r="AE56" s="775">
        <f t="shared" si="49"/>
        <v>102</v>
      </c>
      <c r="AG56" s="774" t="s">
        <v>23</v>
      </c>
      <c r="AH56" s="772">
        <v>17</v>
      </c>
      <c r="AI56" s="772">
        <v>13</v>
      </c>
      <c r="AJ56" s="772">
        <v>15</v>
      </c>
      <c r="AK56" s="772">
        <v>14</v>
      </c>
      <c r="AL56" s="772">
        <f t="shared" si="50"/>
        <v>59</v>
      </c>
      <c r="AM56" s="772">
        <v>54</v>
      </c>
      <c r="AN56" s="772">
        <v>7</v>
      </c>
      <c r="AO56" s="772">
        <f t="shared" si="51"/>
        <v>61</v>
      </c>
      <c r="AP56" s="775">
        <v>11</v>
      </c>
      <c r="AR56" s="774" t="s">
        <v>162</v>
      </c>
      <c r="AS56" s="787">
        <v>97</v>
      </c>
      <c r="AT56" s="787">
        <v>30</v>
      </c>
      <c r="AU56" s="787">
        <v>4</v>
      </c>
      <c r="AV56" s="790">
        <v>14</v>
      </c>
    </row>
    <row r="57" spans="1:48" s="125" customFormat="1" ht="14.4" customHeight="1">
      <c r="A57" s="880" t="s">
        <v>24</v>
      </c>
      <c r="B57" s="881">
        <v>932</v>
      </c>
      <c r="C57" s="1007"/>
      <c r="D57" s="881">
        <v>436</v>
      </c>
      <c r="E57" s="881">
        <v>614</v>
      </c>
      <c r="F57" s="1007"/>
      <c r="G57" s="881">
        <v>282</v>
      </c>
      <c r="H57" s="881">
        <v>446</v>
      </c>
      <c r="I57" s="1007"/>
      <c r="J57" s="881">
        <v>215</v>
      </c>
      <c r="K57" s="881">
        <v>479</v>
      </c>
      <c r="L57" s="1007"/>
      <c r="M57" s="881">
        <v>225</v>
      </c>
      <c r="N57" s="881">
        <f t="shared" si="46"/>
        <v>2471</v>
      </c>
      <c r="O57" s="882">
        <f t="shared" si="47"/>
        <v>1158</v>
      </c>
      <c r="Q57" s="774" t="s">
        <v>24</v>
      </c>
      <c r="R57" s="772">
        <v>82</v>
      </c>
      <c r="S57" s="1007"/>
      <c r="T57" s="772">
        <v>45</v>
      </c>
      <c r="U57" s="772">
        <v>47</v>
      </c>
      <c r="V57" s="1007"/>
      <c r="W57" s="772">
        <v>25</v>
      </c>
      <c r="X57" s="772">
        <v>47</v>
      </c>
      <c r="Y57" s="1007"/>
      <c r="Z57" s="772">
        <v>19</v>
      </c>
      <c r="AA57" s="772">
        <v>107</v>
      </c>
      <c r="AB57" s="1007"/>
      <c r="AC57" s="772">
        <v>54</v>
      </c>
      <c r="AD57" s="772">
        <f t="shared" si="48"/>
        <v>283</v>
      </c>
      <c r="AE57" s="775">
        <f t="shared" si="49"/>
        <v>143</v>
      </c>
      <c r="AG57" s="774" t="s">
        <v>24</v>
      </c>
      <c r="AH57" s="772">
        <v>20</v>
      </c>
      <c r="AI57" s="772">
        <v>14</v>
      </c>
      <c r="AJ57" s="772">
        <v>12</v>
      </c>
      <c r="AK57" s="772">
        <v>12</v>
      </c>
      <c r="AL57" s="772">
        <f t="shared" si="50"/>
        <v>58</v>
      </c>
      <c r="AM57" s="772">
        <v>25</v>
      </c>
      <c r="AN57" s="772">
        <v>21</v>
      </c>
      <c r="AO57" s="772">
        <f t="shared" si="51"/>
        <v>46</v>
      </c>
      <c r="AP57" s="775">
        <v>13</v>
      </c>
      <c r="AR57" s="774" t="s">
        <v>163</v>
      </c>
      <c r="AS57" s="787">
        <v>77</v>
      </c>
      <c r="AT57" s="787">
        <v>15</v>
      </c>
      <c r="AU57" s="787">
        <v>2</v>
      </c>
      <c r="AV57" s="790">
        <v>9</v>
      </c>
    </row>
    <row r="58" spans="1:48" s="125" customFormat="1" ht="14.4" customHeight="1">
      <c r="A58" s="880" t="s">
        <v>25</v>
      </c>
      <c r="B58" s="881">
        <v>835</v>
      </c>
      <c r="C58" s="1007"/>
      <c r="D58" s="881">
        <v>439</v>
      </c>
      <c r="E58" s="881">
        <v>794</v>
      </c>
      <c r="F58" s="1007"/>
      <c r="G58" s="881">
        <v>380</v>
      </c>
      <c r="H58" s="881">
        <v>755</v>
      </c>
      <c r="I58" s="1007"/>
      <c r="J58" s="881">
        <v>364</v>
      </c>
      <c r="K58" s="881">
        <v>677</v>
      </c>
      <c r="L58" s="1007"/>
      <c r="M58" s="881">
        <v>299</v>
      </c>
      <c r="N58" s="881">
        <f t="shared" si="46"/>
        <v>3061</v>
      </c>
      <c r="O58" s="882">
        <f t="shared" si="47"/>
        <v>1482</v>
      </c>
      <c r="Q58" s="774" t="s">
        <v>25</v>
      </c>
      <c r="R58" s="772">
        <v>62</v>
      </c>
      <c r="S58" s="1007"/>
      <c r="T58" s="772">
        <v>36</v>
      </c>
      <c r="U58" s="772">
        <v>65</v>
      </c>
      <c r="V58" s="1007"/>
      <c r="W58" s="772">
        <v>38</v>
      </c>
      <c r="X58" s="772">
        <v>34</v>
      </c>
      <c r="Y58" s="1007"/>
      <c r="Z58" s="772">
        <v>19</v>
      </c>
      <c r="AA58" s="772">
        <v>162</v>
      </c>
      <c r="AB58" s="1007"/>
      <c r="AC58" s="772">
        <v>90</v>
      </c>
      <c r="AD58" s="772">
        <f t="shared" si="48"/>
        <v>323</v>
      </c>
      <c r="AE58" s="775">
        <f t="shared" si="49"/>
        <v>183</v>
      </c>
      <c r="AG58" s="774" t="s">
        <v>25</v>
      </c>
      <c r="AH58" s="772">
        <v>15</v>
      </c>
      <c r="AI58" s="772">
        <v>14</v>
      </c>
      <c r="AJ58" s="772">
        <v>13</v>
      </c>
      <c r="AK58" s="772">
        <v>13</v>
      </c>
      <c r="AL58" s="772">
        <f t="shared" si="50"/>
        <v>55</v>
      </c>
      <c r="AM58" s="772">
        <v>42</v>
      </c>
      <c r="AN58" s="772">
        <v>13</v>
      </c>
      <c r="AO58" s="772">
        <f t="shared" si="51"/>
        <v>55</v>
      </c>
      <c r="AP58" s="775">
        <v>9</v>
      </c>
      <c r="AR58" s="774" t="s">
        <v>164</v>
      </c>
      <c r="AS58" s="787">
        <v>119</v>
      </c>
      <c r="AT58" s="787">
        <v>27</v>
      </c>
      <c r="AU58" s="787">
        <v>3</v>
      </c>
      <c r="AV58" s="790">
        <v>23</v>
      </c>
    </row>
    <row r="59" spans="1:48" s="125" customFormat="1" ht="14.4" customHeight="1">
      <c r="A59" s="880" t="s">
        <v>26</v>
      </c>
      <c r="B59" s="881">
        <v>98</v>
      </c>
      <c r="C59" s="1007"/>
      <c r="D59" s="881">
        <v>48</v>
      </c>
      <c r="E59" s="881">
        <v>47</v>
      </c>
      <c r="F59" s="1007"/>
      <c r="G59" s="881">
        <v>25</v>
      </c>
      <c r="H59" s="881">
        <v>48</v>
      </c>
      <c r="I59" s="1007"/>
      <c r="J59" s="881">
        <v>30</v>
      </c>
      <c r="K59" s="881">
        <v>0</v>
      </c>
      <c r="L59" s="1007"/>
      <c r="M59" s="881">
        <v>0</v>
      </c>
      <c r="N59" s="881">
        <f t="shared" si="46"/>
        <v>193</v>
      </c>
      <c r="O59" s="882">
        <f t="shared" si="47"/>
        <v>103</v>
      </c>
      <c r="Q59" s="774" t="s">
        <v>26</v>
      </c>
      <c r="R59" s="772">
        <v>0</v>
      </c>
      <c r="S59" s="1007"/>
      <c r="T59" s="772">
        <v>0</v>
      </c>
      <c r="U59" s="772">
        <v>0</v>
      </c>
      <c r="V59" s="1007"/>
      <c r="W59" s="772">
        <v>0</v>
      </c>
      <c r="X59" s="772">
        <v>0</v>
      </c>
      <c r="Y59" s="1007"/>
      <c r="Z59" s="772">
        <v>0</v>
      </c>
      <c r="AA59" s="772">
        <v>0</v>
      </c>
      <c r="AB59" s="1007"/>
      <c r="AC59" s="772">
        <v>0</v>
      </c>
      <c r="AD59" s="772">
        <f t="shared" si="48"/>
        <v>0</v>
      </c>
      <c r="AE59" s="775">
        <f t="shared" si="49"/>
        <v>0</v>
      </c>
      <c r="AG59" s="774" t="s">
        <v>26</v>
      </c>
      <c r="AH59" s="772">
        <v>2</v>
      </c>
      <c r="AI59" s="772">
        <v>1</v>
      </c>
      <c r="AJ59" s="772">
        <v>2</v>
      </c>
      <c r="AK59" s="772"/>
      <c r="AL59" s="772">
        <f t="shared" si="50"/>
        <v>5</v>
      </c>
      <c r="AM59" s="772">
        <v>6</v>
      </c>
      <c r="AN59" s="772">
        <v>0</v>
      </c>
      <c r="AO59" s="772">
        <f t="shared" si="51"/>
        <v>6</v>
      </c>
      <c r="AP59" s="775">
        <v>1</v>
      </c>
      <c r="AR59" s="774" t="s">
        <v>165</v>
      </c>
      <c r="AS59" s="787">
        <v>57</v>
      </c>
      <c r="AT59" s="787">
        <v>25</v>
      </c>
      <c r="AU59" s="787">
        <v>2</v>
      </c>
      <c r="AV59" s="790">
        <v>4</v>
      </c>
    </row>
    <row r="60" spans="1:48" s="125" customFormat="1" ht="14.4" customHeight="1">
      <c r="A60" s="880" t="s">
        <v>27</v>
      </c>
      <c r="B60" s="881">
        <v>245</v>
      </c>
      <c r="C60" s="1007"/>
      <c r="D60" s="881">
        <v>128</v>
      </c>
      <c r="E60" s="881">
        <v>229</v>
      </c>
      <c r="F60" s="1007"/>
      <c r="G60" s="881">
        <v>124</v>
      </c>
      <c r="H60" s="881">
        <v>209</v>
      </c>
      <c r="I60" s="1007"/>
      <c r="J60" s="881">
        <v>107</v>
      </c>
      <c r="K60" s="881">
        <v>228</v>
      </c>
      <c r="L60" s="1007"/>
      <c r="M60" s="881">
        <v>119</v>
      </c>
      <c r="N60" s="881">
        <f t="shared" si="46"/>
        <v>911</v>
      </c>
      <c r="O60" s="882">
        <f t="shared" si="47"/>
        <v>478</v>
      </c>
      <c r="Q60" s="774" t="s">
        <v>27</v>
      </c>
      <c r="R60" s="772">
        <v>21</v>
      </c>
      <c r="S60" s="1007"/>
      <c r="T60" s="772">
        <v>9</v>
      </c>
      <c r="U60" s="772">
        <v>14</v>
      </c>
      <c r="V60" s="1007"/>
      <c r="W60" s="772">
        <v>7</v>
      </c>
      <c r="X60" s="772">
        <v>10</v>
      </c>
      <c r="Y60" s="1007"/>
      <c r="Z60" s="772">
        <v>7</v>
      </c>
      <c r="AA60" s="772">
        <v>31</v>
      </c>
      <c r="AB60" s="1007"/>
      <c r="AC60" s="772">
        <v>16</v>
      </c>
      <c r="AD60" s="772">
        <f t="shared" si="48"/>
        <v>76</v>
      </c>
      <c r="AE60" s="775">
        <f t="shared" si="49"/>
        <v>39</v>
      </c>
      <c r="AG60" s="774" t="s">
        <v>27</v>
      </c>
      <c r="AH60" s="772">
        <v>6</v>
      </c>
      <c r="AI60" s="772">
        <v>6</v>
      </c>
      <c r="AJ60" s="772">
        <v>6</v>
      </c>
      <c r="AK60" s="772">
        <v>6</v>
      </c>
      <c r="AL60" s="772">
        <f t="shared" si="50"/>
        <v>24</v>
      </c>
      <c r="AM60" s="772">
        <v>20</v>
      </c>
      <c r="AN60" s="772">
        <v>0</v>
      </c>
      <c r="AO60" s="772">
        <f t="shared" si="51"/>
        <v>20</v>
      </c>
      <c r="AP60" s="775">
        <v>5</v>
      </c>
      <c r="AR60" s="774" t="s">
        <v>166</v>
      </c>
      <c r="AS60" s="787">
        <v>40</v>
      </c>
      <c r="AT60" s="787">
        <v>10</v>
      </c>
      <c r="AU60" s="787">
        <v>0</v>
      </c>
      <c r="AV60" s="790">
        <v>8</v>
      </c>
    </row>
    <row r="61" spans="1:48" s="125" customFormat="1" ht="14.4" customHeight="1">
      <c r="A61" s="880" t="s">
        <v>28</v>
      </c>
      <c r="B61" s="881">
        <v>451</v>
      </c>
      <c r="C61" s="1007"/>
      <c r="D61" s="881">
        <v>210</v>
      </c>
      <c r="E61" s="881">
        <v>338</v>
      </c>
      <c r="F61" s="1007"/>
      <c r="G61" s="881">
        <v>172</v>
      </c>
      <c r="H61" s="881">
        <v>249</v>
      </c>
      <c r="I61" s="1007"/>
      <c r="J61" s="881">
        <v>120</v>
      </c>
      <c r="K61" s="881">
        <v>338</v>
      </c>
      <c r="L61" s="1007"/>
      <c r="M61" s="881">
        <v>155</v>
      </c>
      <c r="N61" s="881">
        <f t="shared" si="46"/>
        <v>1376</v>
      </c>
      <c r="O61" s="882">
        <f t="shared" si="47"/>
        <v>657</v>
      </c>
      <c r="Q61" s="774" t="s">
        <v>28</v>
      </c>
      <c r="R61" s="772">
        <v>35</v>
      </c>
      <c r="S61" s="1007"/>
      <c r="T61" s="772">
        <v>6</v>
      </c>
      <c r="U61" s="772">
        <v>6</v>
      </c>
      <c r="V61" s="1007"/>
      <c r="W61" s="772">
        <v>2</v>
      </c>
      <c r="X61" s="772">
        <v>2</v>
      </c>
      <c r="Y61" s="1007"/>
      <c r="Z61" s="772">
        <v>0</v>
      </c>
      <c r="AA61" s="772">
        <v>35</v>
      </c>
      <c r="AB61" s="1007"/>
      <c r="AC61" s="772">
        <v>16</v>
      </c>
      <c r="AD61" s="772">
        <f t="shared" si="48"/>
        <v>78</v>
      </c>
      <c r="AE61" s="775">
        <f t="shared" si="49"/>
        <v>24</v>
      </c>
      <c r="AG61" s="774" t="s">
        <v>28</v>
      </c>
      <c r="AH61" s="772">
        <v>12</v>
      </c>
      <c r="AI61" s="772">
        <v>8</v>
      </c>
      <c r="AJ61" s="772">
        <v>7</v>
      </c>
      <c r="AK61" s="772">
        <v>9</v>
      </c>
      <c r="AL61" s="772">
        <f t="shared" si="50"/>
        <v>36</v>
      </c>
      <c r="AM61" s="772">
        <v>18</v>
      </c>
      <c r="AN61" s="772">
        <v>15</v>
      </c>
      <c r="AO61" s="772">
        <f t="shared" si="51"/>
        <v>33</v>
      </c>
      <c r="AP61" s="775">
        <v>6</v>
      </c>
      <c r="AR61" s="774" t="s">
        <v>167</v>
      </c>
      <c r="AS61" s="787">
        <v>34</v>
      </c>
      <c r="AT61" s="787">
        <v>8</v>
      </c>
      <c r="AU61" s="787">
        <v>4</v>
      </c>
      <c r="AV61" s="790">
        <v>6</v>
      </c>
    </row>
    <row r="62" spans="1:48" s="125" customFormat="1" ht="14.4" customHeight="1">
      <c r="A62" s="877" t="s">
        <v>29</v>
      </c>
      <c r="B62" s="881"/>
      <c r="C62" s="1007"/>
      <c r="D62" s="881"/>
      <c r="E62" s="878"/>
      <c r="F62" s="972"/>
      <c r="G62" s="878"/>
      <c r="H62" s="878"/>
      <c r="I62" s="972"/>
      <c r="J62" s="878"/>
      <c r="K62" s="878"/>
      <c r="L62" s="972"/>
      <c r="M62" s="878"/>
      <c r="N62" s="881">
        <f t="shared" si="46"/>
        <v>0</v>
      </c>
      <c r="O62" s="882">
        <f t="shared" si="47"/>
        <v>0</v>
      </c>
      <c r="Q62" s="773" t="s">
        <v>29</v>
      </c>
      <c r="R62" s="770"/>
      <c r="S62" s="972"/>
      <c r="T62" s="770"/>
      <c r="U62" s="770"/>
      <c r="V62" s="972"/>
      <c r="W62" s="770"/>
      <c r="X62" s="770"/>
      <c r="Y62" s="972"/>
      <c r="Z62" s="770"/>
      <c r="AA62" s="770"/>
      <c r="AB62" s="972"/>
      <c r="AC62" s="770"/>
      <c r="AD62" s="772">
        <f t="shared" si="48"/>
        <v>0</v>
      </c>
      <c r="AE62" s="775">
        <f t="shared" si="49"/>
        <v>0</v>
      </c>
      <c r="AG62" s="773" t="s">
        <v>29</v>
      </c>
      <c r="AH62" s="770"/>
      <c r="AI62" s="770"/>
      <c r="AJ62" s="770"/>
      <c r="AK62" s="770"/>
      <c r="AL62" s="772">
        <f t="shared" si="50"/>
        <v>0</v>
      </c>
      <c r="AM62" s="770"/>
      <c r="AN62" s="770"/>
      <c r="AO62" s="772">
        <f t="shared" si="51"/>
        <v>0</v>
      </c>
      <c r="AP62" s="759"/>
      <c r="AR62" s="773" t="s">
        <v>29</v>
      </c>
      <c r="AS62" s="787"/>
      <c r="AT62" s="787"/>
      <c r="AU62" s="787"/>
      <c r="AV62" s="790"/>
    </row>
    <row r="63" spans="1:48" s="125" customFormat="1" ht="14.4" customHeight="1">
      <c r="A63" s="880" t="s">
        <v>30</v>
      </c>
      <c r="B63" s="881">
        <v>215</v>
      </c>
      <c r="C63" s="1007"/>
      <c r="D63" s="881">
        <v>100</v>
      </c>
      <c r="E63" s="881">
        <v>142</v>
      </c>
      <c r="F63" s="1007"/>
      <c r="G63" s="881">
        <v>72</v>
      </c>
      <c r="H63" s="881">
        <v>76</v>
      </c>
      <c r="I63" s="1007"/>
      <c r="J63" s="881">
        <v>35</v>
      </c>
      <c r="K63" s="881">
        <v>85</v>
      </c>
      <c r="L63" s="1007"/>
      <c r="M63" s="881">
        <v>36</v>
      </c>
      <c r="N63" s="881">
        <f t="shared" si="46"/>
        <v>518</v>
      </c>
      <c r="O63" s="882">
        <f t="shared" si="47"/>
        <v>243</v>
      </c>
      <c r="Q63" s="774" t="s">
        <v>30</v>
      </c>
      <c r="R63" s="772">
        <v>1</v>
      </c>
      <c r="S63" s="1007"/>
      <c r="T63" s="772">
        <v>0</v>
      </c>
      <c r="U63" s="772">
        <v>2</v>
      </c>
      <c r="V63" s="1007"/>
      <c r="W63" s="772">
        <v>0</v>
      </c>
      <c r="X63" s="772">
        <v>2</v>
      </c>
      <c r="Y63" s="1007"/>
      <c r="Z63" s="772">
        <v>2</v>
      </c>
      <c r="AA63" s="772">
        <v>9</v>
      </c>
      <c r="AB63" s="1007"/>
      <c r="AC63" s="772">
        <v>6</v>
      </c>
      <c r="AD63" s="772">
        <f t="shared" si="48"/>
        <v>14</v>
      </c>
      <c r="AE63" s="775">
        <f t="shared" si="49"/>
        <v>8</v>
      </c>
      <c r="AG63" s="774" t="s">
        <v>30</v>
      </c>
      <c r="AH63" s="772">
        <v>6</v>
      </c>
      <c r="AI63" s="772">
        <v>6</v>
      </c>
      <c r="AJ63" s="772">
        <v>5</v>
      </c>
      <c r="AK63" s="772">
        <v>5</v>
      </c>
      <c r="AL63" s="772">
        <f t="shared" si="50"/>
        <v>22</v>
      </c>
      <c r="AM63" s="772">
        <v>20</v>
      </c>
      <c r="AN63" s="772">
        <v>1</v>
      </c>
      <c r="AO63" s="772">
        <f t="shared" si="51"/>
        <v>21</v>
      </c>
      <c r="AP63" s="775">
        <v>5</v>
      </c>
      <c r="AR63" s="774" t="s">
        <v>168</v>
      </c>
      <c r="AS63" s="787">
        <v>23</v>
      </c>
      <c r="AT63" s="787">
        <v>8</v>
      </c>
      <c r="AU63" s="787">
        <v>0</v>
      </c>
      <c r="AV63" s="790">
        <v>5</v>
      </c>
    </row>
    <row r="64" spans="1:48" s="125" customFormat="1" ht="14.4" customHeight="1">
      <c r="A64" s="880" t="s">
        <v>32</v>
      </c>
      <c r="B64" s="881">
        <v>61</v>
      </c>
      <c r="C64" s="1007"/>
      <c r="D64" s="881">
        <v>39</v>
      </c>
      <c r="E64" s="881">
        <v>56</v>
      </c>
      <c r="F64" s="1007"/>
      <c r="G64" s="881">
        <v>21</v>
      </c>
      <c r="H64" s="881">
        <v>41</v>
      </c>
      <c r="I64" s="1007"/>
      <c r="J64" s="881">
        <v>27</v>
      </c>
      <c r="K64" s="881">
        <v>38</v>
      </c>
      <c r="L64" s="1007"/>
      <c r="M64" s="881">
        <v>25</v>
      </c>
      <c r="N64" s="881">
        <f t="shared" si="46"/>
        <v>196</v>
      </c>
      <c r="O64" s="882">
        <f t="shared" si="47"/>
        <v>112</v>
      </c>
      <c r="Q64" s="774" t="s">
        <v>32</v>
      </c>
      <c r="R64" s="772">
        <v>5</v>
      </c>
      <c r="S64" s="1007"/>
      <c r="T64" s="772">
        <v>4</v>
      </c>
      <c r="U64" s="772">
        <v>5</v>
      </c>
      <c r="V64" s="1007"/>
      <c r="W64" s="772">
        <v>2</v>
      </c>
      <c r="X64" s="772">
        <v>2</v>
      </c>
      <c r="Y64" s="1007"/>
      <c r="Z64" s="772">
        <v>0</v>
      </c>
      <c r="AA64" s="772">
        <v>0</v>
      </c>
      <c r="AB64" s="1007"/>
      <c r="AC64" s="772">
        <v>0</v>
      </c>
      <c r="AD64" s="772">
        <f t="shared" si="48"/>
        <v>12</v>
      </c>
      <c r="AE64" s="775">
        <f t="shared" si="49"/>
        <v>6</v>
      </c>
      <c r="AG64" s="774" t="s">
        <v>32</v>
      </c>
      <c r="AH64" s="772">
        <v>1</v>
      </c>
      <c r="AI64" s="772">
        <v>1</v>
      </c>
      <c r="AJ64" s="772">
        <v>1</v>
      </c>
      <c r="AK64" s="772">
        <v>1</v>
      </c>
      <c r="AL64" s="772">
        <f t="shared" si="50"/>
        <v>4</v>
      </c>
      <c r="AM64" s="772">
        <v>4</v>
      </c>
      <c r="AN64" s="772">
        <v>0</v>
      </c>
      <c r="AO64" s="772">
        <f t="shared" si="51"/>
        <v>4</v>
      </c>
      <c r="AP64" s="775">
        <v>1</v>
      </c>
      <c r="AR64" s="774" t="s">
        <v>170</v>
      </c>
      <c r="AS64" s="787">
        <v>6</v>
      </c>
      <c r="AT64" s="787">
        <v>2</v>
      </c>
      <c r="AU64" s="787">
        <v>0</v>
      </c>
      <c r="AV64" s="790">
        <v>1</v>
      </c>
    </row>
    <row r="65" spans="1:60" s="125" customFormat="1" ht="14.25" customHeight="1" thickBot="1">
      <c r="A65" s="448" t="s">
        <v>33</v>
      </c>
      <c r="B65" s="883">
        <v>70</v>
      </c>
      <c r="C65" s="920"/>
      <c r="D65" s="883">
        <v>34</v>
      </c>
      <c r="E65" s="883">
        <v>57</v>
      </c>
      <c r="F65" s="920"/>
      <c r="G65" s="883">
        <v>29</v>
      </c>
      <c r="H65" s="883">
        <v>48</v>
      </c>
      <c r="I65" s="920"/>
      <c r="J65" s="883">
        <v>21</v>
      </c>
      <c r="K65" s="883">
        <v>0</v>
      </c>
      <c r="L65" s="920"/>
      <c r="M65" s="883">
        <v>0</v>
      </c>
      <c r="N65" s="883">
        <f t="shared" si="46"/>
        <v>175</v>
      </c>
      <c r="O65" s="884">
        <f t="shared" si="47"/>
        <v>84</v>
      </c>
      <c r="Q65" s="780" t="s">
        <v>33</v>
      </c>
      <c r="R65" s="781">
        <v>11</v>
      </c>
      <c r="S65" s="781"/>
      <c r="T65" s="781">
        <v>6</v>
      </c>
      <c r="U65" s="781">
        <v>8</v>
      </c>
      <c r="V65" s="781"/>
      <c r="W65" s="781">
        <v>4</v>
      </c>
      <c r="X65" s="781">
        <v>4</v>
      </c>
      <c r="Y65" s="781"/>
      <c r="Z65" s="781">
        <v>3</v>
      </c>
      <c r="AA65" s="781">
        <v>0</v>
      </c>
      <c r="AB65" s="781"/>
      <c r="AC65" s="781">
        <v>0</v>
      </c>
      <c r="AD65" s="782">
        <f t="shared" si="48"/>
        <v>23</v>
      </c>
      <c r="AE65" s="783">
        <f t="shared" si="49"/>
        <v>13</v>
      </c>
      <c r="AG65" s="448" t="s">
        <v>33</v>
      </c>
      <c r="AH65" s="776">
        <v>1</v>
      </c>
      <c r="AI65" s="776">
        <v>1</v>
      </c>
      <c r="AJ65" s="776">
        <v>1</v>
      </c>
      <c r="AK65" s="776"/>
      <c r="AL65" s="776">
        <f t="shared" si="50"/>
        <v>3</v>
      </c>
      <c r="AM65" s="776">
        <v>0</v>
      </c>
      <c r="AN65" s="776">
        <v>3</v>
      </c>
      <c r="AO65" s="776">
        <f t="shared" si="51"/>
        <v>3</v>
      </c>
      <c r="AP65" s="777">
        <v>1</v>
      </c>
      <c r="AR65" s="448" t="s">
        <v>171</v>
      </c>
      <c r="AS65" s="791">
        <v>5</v>
      </c>
      <c r="AT65" s="791">
        <v>0</v>
      </c>
      <c r="AU65" s="791">
        <v>0</v>
      </c>
      <c r="AV65" s="792">
        <v>1</v>
      </c>
    </row>
    <row r="66" spans="1:60" s="125" customFormat="1" ht="15" customHeight="1">
      <c r="A66" s="1138" t="s">
        <v>451</v>
      </c>
      <c r="B66" s="1138"/>
      <c r="C66" s="1138"/>
      <c r="D66" s="1138"/>
      <c r="E66" s="1138"/>
      <c r="F66" s="1138"/>
      <c r="G66" s="1138"/>
      <c r="H66" s="1138"/>
      <c r="I66" s="1138"/>
      <c r="J66" s="1138"/>
      <c r="K66" s="1138"/>
      <c r="L66" s="1138"/>
      <c r="M66" s="1138"/>
      <c r="N66" s="1138"/>
      <c r="O66" s="1138"/>
      <c r="P66" s="637"/>
      <c r="Q66" s="1138" t="s">
        <v>454</v>
      </c>
      <c r="R66" s="1138"/>
      <c r="S66" s="1138"/>
      <c r="T66" s="1138"/>
      <c r="U66" s="1138"/>
      <c r="V66" s="1138"/>
      <c r="W66" s="1138"/>
      <c r="X66" s="1138"/>
      <c r="Y66" s="1138"/>
      <c r="Z66" s="1138"/>
      <c r="AA66" s="1138"/>
      <c r="AB66" s="1138"/>
      <c r="AC66" s="1138"/>
      <c r="AD66" s="1138"/>
      <c r="AE66" s="1138"/>
      <c r="AF66" s="637"/>
      <c r="AG66" s="1182" t="s">
        <v>457</v>
      </c>
      <c r="AH66" s="1182"/>
      <c r="AI66" s="1182"/>
      <c r="AJ66" s="1182"/>
      <c r="AK66" s="1182"/>
      <c r="AL66" s="1182"/>
      <c r="AM66" s="1182"/>
      <c r="AN66" s="1182"/>
      <c r="AO66" s="1182"/>
      <c r="AP66" s="1182"/>
      <c r="AQ66" s="641"/>
      <c r="AR66" s="1182" t="s">
        <v>460</v>
      </c>
      <c r="AS66" s="1182"/>
      <c r="AT66" s="1182"/>
      <c r="AU66" s="1182"/>
      <c r="AV66" s="1182"/>
      <c r="AW66" s="641"/>
      <c r="AX66" s="641"/>
      <c r="AY66" s="641"/>
      <c r="AZ66" s="641"/>
      <c r="BA66" s="641"/>
      <c r="BB66" s="641"/>
      <c r="BC66" s="641"/>
      <c r="BD66" s="641"/>
      <c r="BE66" s="641"/>
      <c r="BF66" s="641"/>
      <c r="BG66" s="641"/>
      <c r="BH66" s="641"/>
    </row>
    <row r="67" spans="1:60" s="125" customFormat="1" ht="15" customHeight="1">
      <c r="A67" s="1183" t="s">
        <v>293</v>
      </c>
      <c r="B67" s="1183"/>
      <c r="C67" s="1183"/>
      <c r="D67" s="1183"/>
      <c r="E67" s="1183"/>
      <c r="F67" s="1183"/>
      <c r="G67" s="1183"/>
      <c r="H67" s="1183"/>
      <c r="I67" s="1183"/>
      <c r="J67" s="1183"/>
      <c r="K67" s="1183"/>
      <c r="L67" s="1183"/>
      <c r="M67" s="1183"/>
      <c r="N67" s="1183"/>
      <c r="O67" s="1183"/>
      <c r="P67" s="14"/>
      <c r="Q67" s="1183" t="s">
        <v>293</v>
      </c>
      <c r="R67" s="1183"/>
      <c r="S67" s="1183"/>
      <c r="T67" s="1183"/>
      <c r="U67" s="1183"/>
      <c r="V67" s="1183"/>
      <c r="W67" s="1183"/>
      <c r="X67" s="1183"/>
      <c r="Y67" s="1183"/>
      <c r="Z67" s="1183"/>
      <c r="AA67" s="1183"/>
      <c r="AB67" s="1183"/>
      <c r="AC67" s="1183"/>
      <c r="AD67" s="1183"/>
      <c r="AE67" s="1183"/>
      <c r="AF67" s="14"/>
      <c r="AG67" s="1183" t="s">
        <v>293</v>
      </c>
      <c r="AH67" s="1183"/>
      <c r="AI67" s="1183"/>
      <c r="AJ67" s="1183"/>
      <c r="AK67" s="1183"/>
      <c r="AL67" s="1183"/>
      <c r="AM67" s="1183"/>
      <c r="AN67" s="1183"/>
      <c r="AO67" s="1183"/>
      <c r="AP67" s="1183"/>
      <c r="AQ67" s="14"/>
      <c r="AR67" s="1183" t="s">
        <v>293</v>
      </c>
      <c r="AS67" s="1183"/>
      <c r="AT67" s="1183"/>
      <c r="AU67" s="1183"/>
      <c r="AV67" s="118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</row>
    <row r="68" spans="1:60" s="125" customFormat="1" ht="6" customHeight="1" thickBot="1">
      <c r="AR68" s="642"/>
      <c r="AS68" s="642"/>
      <c r="AT68" s="642"/>
      <c r="AU68" s="642"/>
      <c r="AV68" s="642"/>
      <c r="AW68" s="642"/>
      <c r="AX68" s="642"/>
      <c r="AY68" s="642"/>
      <c r="AZ68" s="642"/>
      <c r="BA68" s="637"/>
    </row>
    <row r="69" spans="1:60" s="125" customFormat="1" ht="14.25" customHeight="1">
      <c r="A69" s="1305" t="s">
        <v>144</v>
      </c>
      <c r="B69" s="1307" t="s">
        <v>317</v>
      </c>
      <c r="C69" s="1308"/>
      <c r="D69" s="1309"/>
      <c r="E69" s="1307" t="s">
        <v>318</v>
      </c>
      <c r="F69" s="1308"/>
      <c r="G69" s="1309"/>
      <c r="H69" s="1307" t="s">
        <v>319</v>
      </c>
      <c r="I69" s="1308"/>
      <c r="J69" s="1309"/>
      <c r="K69" s="1307" t="s">
        <v>320</v>
      </c>
      <c r="L69" s="1308"/>
      <c r="M69" s="1309"/>
      <c r="N69" s="1307" t="s">
        <v>1</v>
      </c>
      <c r="O69" s="1313"/>
      <c r="Q69" s="1311" t="s">
        <v>0</v>
      </c>
      <c r="R69" s="1310" t="s">
        <v>317</v>
      </c>
      <c r="S69" s="1115"/>
      <c r="T69" s="1310"/>
      <c r="U69" s="1310" t="s">
        <v>318</v>
      </c>
      <c r="V69" s="1115"/>
      <c r="W69" s="1310"/>
      <c r="X69" s="1310" t="s">
        <v>319</v>
      </c>
      <c r="Y69" s="1115"/>
      <c r="Z69" s="1310"/>
      <c r="AA69" s="1310" t="s">
        <v>320</v>
      </c>
      <c r="AB69" s="1115"/>
      <c r="AC69" s="1310"/>
      <c r="AD69" s="1310" t="s">
        <v>1</v>
      </c>
      <c r="AE69" s="1314"/>
      <c r="AG69" s="1311" t="s">
        <v>0</v>
      </c>
      <c r="AH69" s="1310" t="s">
        <v>358</v>
      </c>
      <c r="AI69" s="1310"/>
      <c r="AJ69" s="1310"/>
      <c r="AK69" s="1310"/>
      <c r="AL69" s="1310"/>
      <c r="AM69" s="1168" t="s">
        <v>323</v>
      </c>
      <c r="AN69" s="1168"/>
      <c r="AO69" s="1168"/>
      <c r="AP69" s="1169" t="s">
        <v>324</v>
      </c>
      <c r="AR69" s="1189" t="s">
        <v>0</v>
      </c>
      <c r="AS69" s="1196" t="s">
        <v>269</v>
      </c>
      <c r="AT69" s="1196"/>
      <c r="AU69" s="1196" t="s">
        <v>257</v>
      </c>
      <c r="AV69" s="1318"/>
    </row>
    <row r="70" spans="1:60" s="125" customFormat="1" ht="23.25" customHeight="1" thickBot="1">
      <c r="A70" s="1306"/>
      <c r="B70" s="635" t="s">
        <v>313</v>
      </c>
      <c r="C70" s="842"/>
      <c r="D70" s="635" t="s">
        <v>314</v>
      </c>
      <c r="E70" s="635" t="s">
        <v>313</v>
      </c>
      <c r="F70" s="842"/>
      <c r="G70" s="635" t="s">
        <v>314</v>
      </c>
      <c r="H70" s="635" t="s">
        <v>313</v>
      </c>
      <c r="I70" s="842"/>
      <c r="J70" s="635" t="s">
        <v>314</v>
      </c>
      <c r="K70" s="635" t="s">
        <v>313</v>
      </c>
      <c r="L70" s="842"/>
      <c r="M70" s="635" t="s">
        <v>314</v>
      </c>
      <c r="N70" s="635" t="s">
        <v>313</v>
      </c>
      <c r="O70" s="636" t="s">
        <v>314</v>
      </c>
      <c r="Q70" s="1312"/>
      <c r="R70" s="742" t="s">
        <v>313</v>
      </c>
      <c r="S70" s="1005"/>
      <c r="T70" s="742" t="s">
        <v>314</v>
      </c>
      <c r="U70" s="742" t="s">
        <v>313</v>
      </c>
      <c r="V70" s="1005"/>
      <c r="W70" s="742" t="s">
        <v>314</v>
      </c>
      <c r="X70" s="742" t="s">
        <v>313</v>
      </c>
      <c r="Y70" s="1005"/>
      <c r="Z70" s="742" t="s">
        <v>314</v>
      </c>
      <c r="AA70" s="742" t="s">
        <v>313</v>
      </c>
      <c r="AB70" s="1005"/>
      <c r="AC70" s="742" t="s">
        <v>314</v>
      </c>
      <c r="AD70" s="742" t="s">
        <v>313</v>
      </c>
      <c r="AE70" s="784" t="s">
        <v>314</v>
      </c>
      <c r="AG70" s="1312"/>
      <c r="AH70" s="770" t="s">
        <v>317</v>
      </c>
      <c r="AI70" s="770" t="s">
        <v>318</v>
      </c>
      <c r="AJ70" s="770" t="s">
        <v>319</v>
      </c>
      <c r="AK70" s="770" t="s">
        <v>320</v>
      </c>
      <c r="AL70" s="770" t="s">
        <v>1</v>
      </c>
      <c r="AM70" s="807" t="s">
        <v>474</v>
      </c>
      <c r="AN70" s="807" t="s">
        <v>475</v>
      </c>
      <c r="AO70" s="742" t="s">
        <v>1</v>
      </c>
      <c r="AP70" s="1319"/>
      <c r="AR70" s="1195"/>
      <c r="AS70" s="758" t="s">
        <v>373</v>
      </c>
      <c r="AT70" s="758" t="s">
        <v>262</v>
      </c>
      <c r="AU70" s="758" t="s">
        <v>263</v>
      </c>
      <c r="AV70" s="788" t="s">
        <v>264</v>
      </c>
    </row>
    <row r="71" spans="1:60" s="125" customFormat="1" ht="17.149999999999999" customHeight="1">
      <c r="A71" s="779" t="s">
        <v>34</v>
      </c>
      <c r="B71" s="647"/>
      <c r="C71" s="971"/>
      <c r="D71" s="647"/>
      <c r="E71" s="647"/>
      <c r="F71" s="971"/>
      <c r="G71" s="647"/>
      <c r="H71" s="647"/>
      <c r="I71" s="971"/>
      <c r="J71" s="647"/>
      <c r="K71" s="647"/>
      <c r="L71" s="971"/>
      <c r="M71" s="647"/>
      <c r="N71" s="647"/>
      <c r="O71" s="677"/>
      <c r="Q71" s="773" t="s">
        <v>34</v>
      </c>
      <c r="R71" s="770"/>
      <c r="S71" s="972"/>
      <c r="T71" s="770"/>
      <c r="U71" s="770"/>
      <c r="V71" s="972"/>
      <c r="W71" s="770"/>
      <c r="X71" s="770"/>
      <c r="Y71" s="972"/>
      <c r="Z71" s="770"/>
      <c r="AA71" s="770"/>
      <c r="AB71" s="972"/>
      <c r="AC71" s="770"/>
      <c r="AD71" s="770"/>
      <c r="AE71" s="759"/>
      <c r="AG71" s="773" t="s">
        <v>34</v>
      </c>
      <c r="AH71" s="770"/>
      <c r="AI71" s="770"/>
      <c r="AJ71" s="770"/>
      <c r="AK71" s="770"/>
      <c r="AL71" s="770"/>
      <c r="AM71" s="770"/>
      <c r="AN71" s="770"/>
      <c r="AO71" s="770"/>
      <c r="AP71" s="759"/>
      <c r="AR71" s="773" t="s">
        <v>34</v>
      </c>
      <c r="AS71" s="787"/>
      <c r="AT71" s="787"/>
      <c r="AU71" s="787"/>
      <c r="AV71" s="790"/>
    </row>
    <row r="72" spans="1:60" s="125" customFormat="1" ht="17.149999999999999" customHeight="1">
      <c r="A72" s="774" t="s">
        <v>35</v>
      </c>
      <c r="B72" s="772">
        <v>225</v>
      </c>
      <c r="C72" s="1007"/>
      <c r="D72" s="772">
        <v>118</v>
      </c>
      <c r="E72" s="772">
        <v>238</v>
      </c>
      <c r="F72" s="1007"/>
      <c r="G72" s="772">
        <v>127</v>
      </c>
      <c r="H72" s="772">
        <v>226</v>
      </c>
      <c r="I72" s="1007"/>
      <c r="J72" s="772">
        <v>113</v>
      </c>
      <c r="K72" s="772">
        <v>201</v>
      </c>
      <c r="L72" s="1007"/>
      <c r="M72" s="772">
        <v>100</v>
      </c>
      <c r="N72" s="772">
        <f>+B72+E72+H72+K72</f>
        <v>890</v>
      </c>
      <c r="O72" s="775">
        <f>+D72+G72+J72+M72</f>
        <v>458</v>
      </c>
      <c r="Q72" s="774" t="s">
        <v>35</v>
      </c>
      <c r="R72" s="772">
        <v>0</v>
      </c>
      <c r="S72" s="1007"/>
      <c r="T72" s="772">
        <v>0</v>
      </c>
      <c r="U72" s="772">
        <v>0</v>
      </c>
      <c r="V72" s="1007"/>
      <c r="W72" s="772">
        <v>0</v>
      </c>
      <c r="X72" s="772">
        <v>0</v>
      </c>
      <c r="Y72" s="1007"/>
      <c r="Z72" s="772">
        <v>0</v>
      </c>
      <c r="AA72" s="772">
        <v>4</v>
      </c>
      <c r="AB72" s="1007"/>
      <c r="AC72" s="772">
        <v>1</v>
      </c>
      <c r="AD72" s="772">
        <f t="shared" ref="AD72:AD96" si="52">+R72+U72+X72+AA72</f>
        <v>4</v>
      </c>
      <c r="AE72" s="775">
        <f t="shared" ref="AE72:AE96" si="53">+T72+W72+Z72+AC72</f>
        <v>1</v>
      </c>
      <c r="AG72" s="774" t="s">
        <v>35</v>
      </c>
      <c r="AH72" s="772">
        <v>6</v>
      </c>
      <c r="AI72" s="772">
        <v>5</v>
      </c>
      <c r="AJ72" s="772">
        <v>5</v>
      </c>
      <c r="AK72" s="772">
        <v>5</v>
      </c>
      <c r="AL72" s="772">
        <f t="shared" ref="AL72:AL96" si="54">SUM(AH72:AK72)</f>
        <v>21</v>
      </c>
      <c r="AM72" s="772">
        <v>20</v>
      </c>
      <c r="AN72" s="772">
        <v>0</v>
      </c>
      <c r="AO72" s="772">
        <f t="shared" ref="AO72:AO96" si="55">SUM(AM72:AN72)</f>
        <v>20</v>
      </c>
      <c r="AP72" s="775">
        <v>3</v>
      </c>
      <c r="AR72" s="774" t="s">
        <v>172</v>
      </c>
      <c r="AS72" s="787">
        <v>20</v>
      </c>
      <c r="AT72" s="787">
        <v>3</v>
      </c>
      <c r="AU72" s="787">
        <v>0</v>
      </c>
      <c r="AV72" s="790">
        <v>5</v>
      </c>
    </row>
    <row r="73" spans="1:60" s="125" customFormat="1" ht="17.149999999999999" customHeight="1">
      <c r="A73" s="774" t="s">
        <v>36</v>
      </c>
      <c r="B73" s="772">
        <v>234</v>
      </c>
      <c r="C73" s="1007"/>
      <c r="D73" s="772">
        <v>131</v>
      </c>
      <c r="E73" s="772">
        <v>302</v>
      </c>
      <c r="F73" s="1007"/>
      <c r="G73" s="772">
        <v>98</v>
      </c>
      <c r="H73" s="772">
        <v>220</v>
      </c>
      <c r="I73" s="1007"/>
      <c r="J73" s="772">
        <v>102</v>
      </c>
      <c r="K73" s="772">
        <v>132</v>
      </c>
      <c r="L73" s="1007"/>
      <c r="M73" s="772">
        <v>55</v>
      </c>
      <c r="N73" s="772">
        <f t="shared" ref="N73:N96" si="56">+B73+E73+H73+K73</f>
        <v>888</v>
      </c>
      <c r="O73" s="775">
        <f t="shared" ref="O73:O96" si="57">+D73+G73+J73+M73</f>
        <v>386</v>
      </c>
      <c r="Q73" s="774" t="s">
        <v>36</v>
      </c>
      <c r="R73" s="772">
        <v>7</v>
      </c>
      <c r="S73" s="1007"/>
      <c r="T73" s="772">
        <v>3</v>
      </c>
      <c r="U73" s="772">
        <v>1</v>
      </c>
      <c r="V73" s="1007"/>
      <c r="W73" s="772">
        <v>0</v>
      </c>
      <c r="X73" s="772">
        <v>5</v>
      </c>
      <c r="Y73" s="1007"/>
      <c r="Z73" s="772">
        <v>4</v>
      </c>
      <c r="AA73" s="772">
        <v>4</v>
      </c>
      <c r="AB73" s="1007"/>
      <c r="AC73" s="772">
        <v>3</v>
      </c>
      <c r="AD73" s="772">
        <f t="shared" si="52"/>
        <v>17</v>
      </c>
      <c r="AE73" s="775">
        <f t="shared" si="53"/>
        <v>10</v>
      </c>
      <c r="AG73" s="774" t="s">
        <v>36</v>
      </c>
      <c r="AH73" s="772">
        <v>6</v>
      </c>
      <c r="AI73" s="772">
        <v>6</v>
      </c>
      <c r="AJ73" s="772">
        <v>11</v>
      </c>
      <c r="AK73" s="772">
        <v>5</v>
      </c>
      <c r="AL73" s="772">
        <f t="shared" si="54"/>
        <v>28</v>
      </c>
      <c r="AM73" s="772">
        <v>22</v>
      </c>
      <c r="AN73" s="772">
        <v>4</v>
      </c>
      <c r="AO73" s="772">
        <f t="shared" si="55"/>
        <v>26</v>
      </c>
      <c r="AP73" s="775">
        <v>7</v>
      </c>
      <c r="AR73" s="774" t="s">
        <v>173</v>
      </c>
      <c r="AS73" s="787">
        <v>37</v>
      </c>
      <c r="AT73" s="787">
        <v>16</v>
      </c>
      <c r="AU73" s="787">
        <v>2</v>
      </c>
      <c r="AV73" s="790">
        <v>5</v>
      </c>
    </row>
    <row r="74" spans="1:60" s="125" customFormat="1" ht="17.149999999999999" customHeight="1">
      <c r="A74" s="774" t="s">
        <v>37</v>
      </c>
      <c r="B74" s="772">
        <v>878</v>
      </c>
      <c r="C74" s="1007"/>
      <c r="D74" s="772">
        <v>429</v>
      </c>
      <c r="E74" s="772">
        <v>739</v>
      </c>
      <c r="F74" s="1007"/>
      <c r="G74" s="772">
        <v>375</v>
      </c>
      <c r="H74" s="772">
        <v>576</v>
      </c>
      <c r="I74" s="1007"/>
      <c r="J74" s="772">
        <v>270</v>
      </c>
      <c r="K74" s="772">
        <v>662</v>
      </c>
      <c r="L74" s="1007"/>
      <c r="M74" s="772">
        <v>313</v>
      </c>
      <c r="N74" s="772">
        <f t="shared" si="56"/>
        <v>2855</v>
      </c>
      <c r="O74" s="775">
        <f t="shared" si="57"/>
        <v>1387</v>
      </c>
      <c r="Q74" s="774" t="s">
        <v>37</v>
      </c>
      <c r="R74" s="772">
        <v>26</v>
      </c>
      <c r="S74" s="1007"/>
      <c r="T74" s="772">
        <v>13</v>
      </c>
      <c r="U74" s="772">
        <v>50</v>
      </c>
      <c r="V74" s="1007"/>
      <c r="W74" s="772">
        <v>23</v>
      </c>
      <c r="X74" s="772">
        <v>26</v>
      </c>
      <c r="Y74" s="1007"/>
      <c r="Z74" s="772">
        <v>16</v>
      </c>
      <c r="AA74" s="772">
        <v>41</v>
      </c>
      <c r="AB74" s="1007"/>
      <c r="AC74" s="772">
        <v>23</v>
      </c>
      <c r="AD74" s="772">
        <f t="shared" si="52"/>
        <v>143</v>
      </c>
      <c r="AE74" s="775">
        <f t="shared" si="53"/>
        <v>75</v>
      </c>
      <c r="AG74" s="774" t="s">
        <v>37</v>
      </c>
      <c r="AH74" s="772">
        <v>17</v>
      </c>
      <c r="AI74" s="772">
        <v>12</v>
      </c>
      <c r="AJ74" s="772">
        <v>11</v>
      </c>
      <c r="AK74" s="772">
        <v>11</v>
      </c>
      <c r="AL74" s="772">
        <f t="shared" si="54"/>
        <v>51</v>
      </c>
      <c r="AM74" s="772">
        <v>47</v>
      </c>
      <c r="AN74" s="772">
        <v>6</v>
      </c>
      <c r="AO74" s="772">
        <f t="shared" si="55"/>
        <v>53</v>
      </c>
      <c r="AP74" s="775">
        <v>7</v>
      </c>
      <c r="AR74" s="774" t="s">
        <v>174</v>
      </c>
      <c r="AS74" s="787">
        <v>50</v>
      </c>
      <c r="AT74" s="787">
        <v>24</v>
      </c>
      <c r="AU74" s="787">
        <v>3</v>
      </c>
      <c r="AV74" s="790">
        <v>5</v>
      </c>
    </row>
    <row r="75" spans="1:60" s="125" customFormat="1" ht="17.149999999999999" customHeight="1">
      <c r="A75" s="773" t="s">
        <v>38</v>
      </c>
      <c r="B75" s="772"/>
      <c r="C75" s="1007"/>
      <c r="D75" s="772"/>
      <c r="E75" s="772"/>
      <c r="F75" s="1007"/>
      <c r="G75" s="772"/>
      <c r="H75" s="770"/>
      <c r="I75" s="972"/>
      <c r="J75" s="770"/>
      <c r="K75" s="770"/>
      <c r="L75" s="972"/>
      <c r="M75" s="770"/>
      <c r="N75" s="772">
        <f t="shared" si="56"/>
        <v>0</v>
      </c>
      <c r="O75" s="775">
        <f t="shared" si="57"/>
        <v>0</v>
      </c>
      <c r="Q75" s="773" t="s">
        <v>38</v>
      </c>
      <c r="R75" s="770"/>
      <c r="S75" s="972"/>
      <c r="T75" s="770"/>
      <c r="U75" s="770"/>
      <c r="V75" s="972"/>
      <c r="W75" s="770"/>
      <c r="X75" s="770"/>
      <c r="Y75" s="972"/>
      <c r="Z75" s="770"/>
      <c r="AA75" s="770"/>
      <c r="AB75" s="972"/>
      <c r="AC75" s="770"/>
      <c r="AD75" s="772">
        <f t="shared" si="52"/>
        <v>0</v>
      </c>
      <c r="AE75" s="775">
        <f t="shared" si="53"/>
        <v>0</v>
      </c>
      <c r="AG75" s="773" t="s">
        <v>38</v>
      </c>
      <c r="AH75" s="770"/>
      <c r="AI75" s="770"/>
      <c r="AJ75" s="770"/>
      <c r="AK75" s="770"/>
      <c r="AL75" s="772">
        <f t="shared" si="54"/>
        <v>0</v>
      </c>
      <c r="AM75" s="770"/>
      <c r="AN75" s="770"/>
      <c r="AO75" s="772">
        <f t="shared" si="55"/>
        <v>0</v>
      </c>
      <c r="AP75" s="759"/>
      <c r="AR75" s="773" t="s">
        <v>267</v>
      </c>
      <c r="AS75" s="787"/>
      <c r="AT75" s="787"/>
      <c r="AU75" s="787"/>
      <c r="AV75" s="790"/>
    </row>
    <row r="76" spans="1:60" s="125" customFormat="1" ht="17.149999999999999" customHeight="1">
      <c r="A76" s="774" t="s">
        <v>39</v>
      </c>
      <c r="B76" s="772">
        <v>60</v>
      </c>
      <c r="C76" s="1007"/>
      <c r="D76" s="772">
        <v>33</v>
      </c>
      <c r="E76" s="772">
        <v>60</v>
      </c>
      <c r="F76" s="1007"/>
      <c r="G76" s="772">
        <v>25</v>
      </c>
      <c r="H76" s="772">
        <v>60</v>
      </c>
      <c r="I76" s="1007"/>
      <c r="J76" s="772">
        <v>30</v>
      </c>
      <c r="K76" s="772">
        <v>41</v>
      </c>
      <c r="L76" s="1007"/>
      <c r="M76" s="772">
        <v>21</v>
      </c>
      <c r="N76" s="772">
        <f t="shared" si="56"/>
        <v>221</v>
      </c>
      <c r="O76" s="775">
        <f t="shared" si="57"/>
        <v>109</v>
      </c>
      <c r="Q76" s="774" t="s">
        <v>39</v>
      </c>
      <c r="R76" s="772">
        <v>7</v>
      </c>
      <c r="S76" s="1007"/>
      <c r="T76" s="772">
        <v>4</v>
      </c>
      <c r="U76" s="772">
        <v>4</v>
      </c>
      <c r="V76" s="1007"/>
      <c r="W76" s="772">
        <v>2</v>
      </c>
      <c r="X76" s="772">
        <v>2</v>
      </c>
      <c r="Y76" s="1007"/>
      <c r="Z76" s="772">
        <v>2</v>
      </c>
      <c r="AA76" s="772">
        <v>9</v>
      </c>
      <c r="AB76" s="1007"/>
      <c r="AC76" s="772">
        <v>6</v>
      </c>
      <c r="AD76" s="772">
        <f t="shared" si="52"/>
        <v>22</v>
      </c>
      <c r="AE76" s="775">
        <f t="shared" si="53"/>
        <v>14</v>
      </c>
      <c r="AG76" s="774" t="s">
        <v>39</v>
      </c>
      <c r="AH76" s="772">
        <v>2</v>
      </c>
      <c r="AI76" s="772">
        <v>2</v>
      </c>
      <c r="AJ76" s="772">
        <v>2</v>
      </c>
      <c r="AK76" s="772">
        <v>2</v>
      </c>
      <c r="AL76" s="772">
        <f t="shared" si="54"/>
        <v>8</v>
      </c>
      <c r="AM76" s="772">
        <v>8</v>
      </c>
      <c r="AN76" s="772">
        <v>0</v>
      </c>
      <c r="AO76" s="772">
        <f t="shared" si="55"/>
        <v>8</v>
      </c>
      <c r="AP76" s="775">
        <v>2</v>
      </c>
      <c r="AR76" s="774" t="s">
        <v>175</v>
      </c>
      <c r="AS76" s="787">
        <v>15</v>
      </c>
      <c r="AT76" s="787">
        <v>5</v>
      </c>
      <c r="AU76" s="787">
        <v>3</v>
      </c>
      <c r="AV76" s="790">
        <v>0</v>
      </c>
    </row>
    <row r="77" spans="1:60" s="125" customFormat="1" ht="17.149999999999999" customHeight="1">
      <c r="A77" s="774" t="s">
        <v>40</v>
      </c>
      <c r="B77" s="772">
        <v>106</v>
      </c>
      <c r="C77" s="1007"/>
      <c r="D77" s="772">
        <v>54</v>
      </c>
      <c r="E77" s="772">
        <v>85</v>
      </c>
      <c r="F77" s="1007"/>
      <c r="G77" s="772">
        <v>39</v>
      </c>
      <c r="H77" s="772">
        <v>63</v>
      </c>
      <c r="I77" s="1007"/>
      <c r="J77" s="772">
        <v>25</v>
      </c>
      <c r="K77" s="772">
        <v>39</v>
      </c>
      <c r="L77" s="1007"/>
      <c r="M77" s="772">
        <v>18</v>
      </c>
      <c r="N77" s="772">
        <f t="shared" si="56"/>
        <v>293</v>
      </c>
      <c r="O77" s="775">
        <f t="shared" si="57"/>
        <v>136</v>
      </c>
      <c r="Q77" s="774" t="s">
        <v>40</v>
      </c>
      <c r="R77" s="772">
        <v>15</v>
      </c>
      <c r="S77" s="1007"/>
      <c r="T77" s="772">
        <v>9</v>
      </c>
      <c r="U77" s="772">
        <v>7</v>
      </c>
      <c r="V77" s="1007"/>
      <c r="W77" s="772">
        <v>2</v>
      </c>
      <c r="X77" s="772">
        <v>7</v>
      </c>
      <c r="Y77" s="1007"/>
      <c r="Z77" s="772">
        <v>3</v>
      </c>
      <c r="AA77" s="772">
        <v>0</v>
      </c>
      <c r="AB77" s="1007"/>
      <c r="AC77" s="772">
        <v>0</v>
      </c>
      <c r="AD77" s="772">
        <f t="shared" si="52"/>
        <v>29</v>
      </c>
      <c r="AE77" s="775">
        <f t="shared" si="53"/>
        <v>14</v>
      </c>
      <c r="AG77" s="774" t="s">
        <v>40</v>
      </c>
      <c r="AH77" s="772">
        <v>2</v>
      </c>
      <c r="AI77" s="772">
        <v>2</v>
      </c>
      <c r="AJ77" s="772">
        <v>2</v>
      </c>
      <c r="AK77" s="772">
        <v>1</v>
      </c>
      <c r="AL77" s="772">
        <f t="shared" si="54"/>
        <v>7</v>
      </c>
      <c r="AM77" s="772">
        <v>7</v>
      </c>
      <c r="AN77" s="772">
        <v>0</v>
      </c>
      <c r="AO77" s="772">
        <f t="shared" si="55"/>
        <v>7</v>
      </c>
      <c r="AP77" s="775">
        <v>1</v>
      </c>
      <c r="AR77" s="774" t="s">
        <v>176</v>
      </c>
      <c r="AS77" s="787">
        <v>9</v>
      </c>
      <c r="AT77" s="787">
        <v>6</v>
      </c>
      <c r="AU77" s="787">
        <v>6</v>
      </c>
      <c r="AV77" s="790">
        <v>0</v>
      </c>
    </row>
    <row r="78" spans="1:60" s="125" customFormat="1" ht="17.149999999999999" customHeight="1">
      <c r="A78" s="774" t="s">
        <v>42</v>
      </c>
      <c r="B78" s="772">
        <v>71</v>
      </c>
      <c r="C78" s="1007"/>
      <c r="D78" s="772">
        <v>34</v>
      </c>
      <c r="E78" s="772">
        <v>61</v>
      </c>
      <c r="F78" s="1007"/>
      <c r="G78" s="772">
        <v>35</v>
      </c>
      <c r="H78" s="772">
        <v>35</v>
      </c>
      <c r="I78" s="1007"/>
      <c r="J78" s="772">
        <v>16</v>
      </c>
      <c r="K78" s="772">
        <v>26</v>
      </c>
      <c r="L78" s="1007"/>
      <c r="M78" s="772">
        <v>5</v>
      </c>
      <c r="N78" s="772">
        <f t="shared" si="56"/>
        <v>193</v>
      </c>
      <c r="O78" s="775">
        <f t="shared" si="57"/>
        <v>90</v>
      </c>
      <c r="Q78" s="774" t="s">
        <v>42</v>
      </c>
      <c r="R78" s="772">
        <v>11</v>
      </c>
      <c r="S78" s="1007"/>
      <c r="T78" s="772">
        <v>4</v>
      </c>
      <c r="U78" s="772">
        <v>4</v>
      </c>
      <c r="V78" s="1007"/>
      <c r="W78" s="772">
        <v>1</v>
      </c>
      <c r="X78" s="772">
        <v>0</v>
      </c>
      <c r="Y78" s="1007"/>
      <c r="Z78" s="772">
        <v>0</v>
      </c>
      <c r="AA78" s="772">
        <v>0</v>
      </c>
      <c r="AB78" s="1007"/>
      <c r="AC78" s="772">
        <v>0</v>
      </c>
      <c r="AD78" s="772">
        <f t="shared" si="52"/>
        <v>15</v>
      </c>
      <c r="AE78" s="775">
        <f t="shared" si="53"/>
        <v>5</v>
      </c>
      <c r="AG78" s="774" t="s">
        <v>42</v>
      </c>
      <c r="AH78" s="772">
        <v>1</v>
      </c>
      <c r="AI78" s="772">
        <v>1</v>
      </c>
      <c r="AJ78" s="772">
        <v>1</v>
      </c>
      <c r="AK78" s="772">
        <v>1</v>
      </c>
      <c r="AL78" s="772">
        <f t="shared" si="54"/>
        <v>4</v>
      </c>
      <c r="AM78" s="772">
        <v>4</v>
      </c>
      <c r="AN78" s="772">
        <v>0</v>
      </c>
      <c r="AO78" s="772">
        <f t="shared" si="55"/>
        <v>4</v>
      </c>
      <c r="AP78" s="775">
        <v>1</v>
      </c>
      <c r="AR78" s="774" t="s">
        <v>178</v>
      </c>
      <c r="AS78" s="787">
        <v>6</v>
      </c>
      <c r="AT78" s="787">
        <v>2</v>
      </c>
      <c r="AU78" s="787">
        <v>0</v>
      </c>
      <c r="AV78" s="790">
        <v>0</v>
      </c>
    </row>
    <row r="79" spans="1:60" s="125" customFormat="1" ht="17.149999999999999" customHeight="1">
      <c r="A79" s="774" t="s">
        <v>43</v>
      </c>
      <c r="B79" s="772">
        <v>296</v>
      </c>
      <c r="C79" s="1007"/>
      <c r="D79" s="772">
        <v>133</v>
      </c>
      <c r="E79" s="772">
        <v>280</v>
      </c>
      <c r="F79" s="1007"/>
      <c r="G79" s="772">
        <v>133</v>
      </c>
      <c r="H79" s="772">
        <v>209</v>
      </c>
      <c r="I79" s="1007"/>
      <c r="J79" s="772">
        <v>106</v>
      </c>
      <c r="K79" s="772">
        <v>177</v>
      </c>
      <c r="L79" s="1007"/>
      <c r="M79" s="772">
        <v>81</v>
      </c>
      <c r="N79" s="772">
        <f t="shared" si="56"/>
        <v>962</v>
      </c>
      <c r="O79" s="775">
        <f t="shared" si="57"/>
        <v>453</v>
      </c>
      <c r="Q79" s="774" t="s">
        <v>43</v>
      </c>
      <c r="R79" s="772">
        <v>14</v>
      </c>
      <c r="S79" s="1007"/>
      <c r="T79" s="772">
        <v>9</v>
      </c>
      <c r="U79" s="772">
        <v>8</v>
      </c>
      <c r="V79" s="1007"/>
      <c r="W79" s="772">
        <v>2</v>
      </c>
      <c r="X79" s="772">
        <v>9</v>
      </c>
      <c r="Y79" s="1007"/>
      <c r="Z79" s="772">
        <v>4</v>
      </c>
      <c r="AA79" s="772">
        <v>1</v>
      </c>
      <c r="AB79" s="1007"/>
      <c r="AC79" s="772">
        <v>0</v>
      </c>
      <c r="AD79" s="772">
        <f t="shared" si="52"/>
        <v>32</v>
      </c>
      <c r="AE79" s="775">
        <f t="shared" si="53"/>
        <v>15</v>
      </c>
      <c r="AG79" s="774" t="s">
        <v>43</v>
      </c>
      <c r="AH79" s="772">
        <v>7</v>
      </c>
      <c r="AI79" s="772">
        <v>6</v>
      </c>
      <c r="AJ79" s="772">
        <v>5</v>
      </c>
      <c r="AK79" s="772">
        <v>5</v>
      </c>
      <c r="AL79" s="772">
        <f t="shared" si="54"/>
        <v>23</v>
      </c>
      <c r="AM79" s="772">
        <v>17</v>
      </c>
      <c r="AN79" s="772">
        <v>0</v>
      </c>
      <c r="AO79" s="772">
        <f t="shared" si="55"/>
        <v>17</v>
      </c>
      <c r="AP79" s="775">
        <v>6</v>
      </c>
      <c r="AR79" s="774" t="s">
        <v>179</v>
      </c>
      <c r="AS79" s="787">
        <v>34</v>
      </c>
      <c r="AT79" s="787">
        <v>15</v>
      </c>
      <c r="AU79" s="787">
        <v>0</v>
      </c>
      <c r="AV79" s="790">
        <v>0</v>
      </c>
    </row>
    <row r="80" spans="1:60" s="125" customFormat="1" ht="17.149999999999999" customHeight="1">
      <c r="A80" s="774" t="s">
        <v>44</v>
      </c>
      <c r="B80" s="772">
        <v>403</v>
      </c>
      <c r="C80" s="1007"/>
      <c r="D80" s="772">
        <v>196</v>
      </c>
      <c r="E80" s="772">
        <v>227</v>
      </c>
      <c r="F80" s="1007"/>
      <c r="G80" s="772">
        <v>116</v>
      </c>
      <c r="H80" s="772">
        <v>181</v>
      </c>
      <c r="I80" s="1007"/>
      <c r="J80" s="772">
        <v>90</v>
      </c>
      <c r="K80" s="772">
        <v>147</v>
      </c>
      <c r="L80" s="1007"/>
      <c r="M80" s="772">
        <v>80</v>
      </c>
      <c r="N80" s="772">
        <f t="shared" si="56"/>
        <v>958</v>
      </c>
      <c r="O80" s="775">
        <f t="shared" si="57"/>
        <v>482</v>
      </c>
      <c r="Q80" s="774" t="s">
        <v>44</v>
      </c>
      <c r="R80" s="772">
        <v>34</v>
      </c>
      <c r="S80" s="1007"/>
      <c r="T80" s="772">
        <v>16</v>
      </c>
      <c r="U80" s="772">
        <v>16</v>
      </c>
      <c r="V80" s="1007"/>
      <c r="W80" s="772">
        <v>7</v>
      </c>
      <c r="X80" s="772">
        <v>11</v>
      </c>
      <c r="Y80" s="1007"/>
      <c r="Z80" s="772">
        <v>7</v>
      </c>
      <c r="AA80" s="772">
        <v>2</v>
      </c>
      <c r="AB80" s="1007"/>
      <c r="AC80" s="772">
        <v>1</v>
      </c>
      <c r="AD80" s="772">
        <f t="shared" si="52"/>
        <v>63</v>
      </c>
      <c r="AE80" s="775">
        <f t="shared" si="53"/>
        <v>31</v>
      </c>
      <c r="AG80" s="774" t="s">
        <v>44</v>
      </c>
      <c r="AH80" s="772">
        <v>9</v>
      </c>
      <c r="AI80" s="772">
        <v>7</v>
      </c>
      <c r="AJ80" s="772">
        <v>7</v>
      </c>
      <c r="AK80" s="772">
        <v>7</v>
      </c>
      <c r="AL80" s="772">
        <f t="shared" si="54"/>
        <v>30</v>
      </c>
      <c r="AM80" s="772">
        <v>27</v>
      </c>
      <c r="AN80" s="772">
        <v>3</v>
      </c>
      <c r="AO80" s="772">
        <f t="shared" si="55"/>
        <v>30</v>
      </c>
      <c r="AP80" s="775">
        <v>7</v>
      </c>
      <c r="AR80" s="774" t="s">
        <v>180</v>
      </c>
      <c r="AS80" s="787">
        <v>40</v>
      </c>
      <c r="AT80" s="787">
        <v>10</v>
      </c>
      <c r="AU80" s="787">
        <v>4</v>
      </c>
      <c r="AV80" s="790">
        <v>0</v>
      </c>
    </row>
    <row r="81" spans="1:48" s="125" customFormat="1" ht="17.149999999999999" customHeight="1">
      <c r="A81" s="774" t="s">
        <v>45</v>
      </c>
      <c r="B81" s="772">
        <v>195</v>
      </c>
      <c r="C81" s="1007"/>
      <c r="D81" s="772">
        <v>106</v>
      </c>
      <c r="E81" s="772">
        <v>191</v>
      </c>
      <c r="F81" s="1007"/>
      <c r="G81" s="772">
        <v>95</v>
      </c>
      <c r="H81" s="772">
        <v>147</v>
      </c>
      <c r="I81" s="1007"/>
      <c r="J81" s="772">
        <v>74</v>
      </c>
      <c r="K81" s="772">
        <v>103</v>
      </c>
      <c r="L81" s="1007"/>
      <c r="M81" s="772">
        <v>51</v>
      </c>
      <c r="N81" s="772">
        <f t="shared" si="56"/>
        <v>636</v>
      </c>
      <c r="O81" s="775">
        <f t="shared" si="57"/>
        <v>326</v>
      </c>
      <c r="Q81" s="774" t="s">
        <v>45</v>
      </c>
      <c r="R81" s="772">
        <v>10</v>
      </c>
      <c r="S81" s="1007"/>
      <c r="T81" s="772">
        <v>7</v>
      </c>
      <c r="U81" s="772">
        <v>3</v>
      </c>
      <c r="V81" s="1007"/>
      <c r="W81" s="772">
        <v>3</v>
      </c>
      <c r="X81" s="772">
        <v>8</v>
      </c>
      <c r="Y81" s="1007"/>
      <c r="Z81" s="772">
        <v>7</v>
      </c>
      <c r="AA81" s="772">
        <v>0</v>
      </c>
      <c r="AB81" s="1007"/>
      <c r="AC81" s="772">
        <v>0</v>
      </c>
      <c r="AD81" s="772">
        <f t="shared" si="52"/>
        <v>21</v>
      </c>
      <c r="AE81" s="775">
        <f t="shared" si="53"/>
        <v>17</v>
      </c>
      <c r="AG81" s="774" t="s">
        <v>45</v>
      </c>
      <c r="AH81" s="772">
        <v>5</v>
      </c>
      <c r="AI81" s="772">
        <v>5</v>
      </c>
      <c r="AJ81" s="772">
        <v>3</v>
      </c>
      <c r="AK81" s="772">
        <v>3</v>
      </c>
      <c r="AL81" s="772">
        <f t="shared" si="54"/>
        <v>16</v>
      </c>
      <c r="AM81" s="772">
        <v>11</v>
      </c>
      <c r="AN81" s="772">
        <v>2</v>
      </c>
      <c r="AO81" s="772">
        <f t="shared" si="55"/>
        <v>13</v>
      </c>
      <c r="AP81" s="775">
        <v>5</v>
      </c>
      <c r="AR81" s="774" t="s">
        <v>181</v>
      </c>
      <c r="AS81" s="787">
        <v>32</v>
      </c>
      <c r="AT81" s="787">
        <v>13</v>
      </c>
      <c r="AU81" s="787">
        <v>3</v>
      </c>
      <c r="AV81" s="790">
        <v>0</v>
      </c>
    </row>
    <row r="82" spans="1:48" s="125" customFormat="1" ht="17.149999999999999" customHeight="1">
      <c r="A82" s="774" t="s">
        <v>46</v>
      </c>
      <c r="B82" s="772">
        <v>1348</v>
      </c>
      <c r="C82" s="1007"/>
      <c r="D82" s="772">
        <v>778</v>
      </c>
      <c r="E82" s="772">
        <v>1093</v>
      </c>
      <c r="F82" s="1007"/>
      <c r="G82" s="772">
        <v>642</v>
      </c>
      <c r="H82" s="772">
        <v>942</v>
      </c>
      <c r="I82" s="1007"/>
      <c r="J82" s="772">
        <v>534</v>
      </c>
      <c r="K82" s="772">
        <v>784</v>
      </c>
      <c r="L82" s="1007"/>
      <c r="M82" s="772">
        <v>477</v>
      </c>
      <c r="N82" s="772">
        <f t="shared" si="56"/>
        <v>4167</v>
      </c>
      <c r="O82" s="775">
        <f t="shared" si="57"/>
        <v>2431</v>
      </c>
      <c r="Q82" s="774" t="s">
        <v>46</v>
      </c>
      <c r="R82" s="772">
        <v>139</v>
      </c>
      <c r="S82" s="1007"/>
      <c r="T82" s="772">
        <v>83</v>
      </c>
      <c r="U82" s="772">
        <v>71</v>
      </c>
      <c r="V82" s="1007"/>
      <c r="W82" s="772">
        <v>37</v>
      </c>
      <c r="X82" s="772">
        <v>42</v>
      </c>
      <c r="Y82" s="1007"/>
      <c r="Z82" s="772">
        <v>22</v>
      </c>
      <c r="AA82" s="772">
        <v>11</v>
      </c>
      <c r="AB82" s="1007"/>
      <c r="AC82" s="772">
        <v>8</v>
      </c>
      <c r="AD82" s="772">
        <f t="shared" si="52"/>
        <v>263</v>
      </c>
      <c r="AE82" s="775">
        <f t="shared" si="53"/>
        <v>150</v>
      </c>
      <c r="AG82" s="774" t="s">
        <v>46</v>
      </c>
      <c r="AH82" s="772">
        <v>33</v>
      </c>
      <c r="AI82" s="772">
        <v>28</v>
      </c>
      <c r="AJ82" s="772">
        <v>26</v>
      </c>
      <c r="AK82" s="772">
        <v>24</v>
      </c>
      <c r="AL82" s="772">
        <f t="shared" si="54"/>
        <v>111</v>
      </c>
      <c r="AM82" s="772">
        <v>100</v>
      </c>
      <c r="AN82" s="772">
        <v>17</v>
      </c>
      <c r="AO82" s="772">
        <f t="shared" si="55"/>
        <v>117</v>
      </c>
      <c r="AP82" s="775">
        <v>25</v>
      </c>
      <c r="AR82" s="774" t="s">
        <v>182</v>
      </c>
      <c r="AS82" s="787">
        <v>278</v>
      </c>
      <c r="AT82" s="787">
        <v>72</v>
      </c>
      <c r="AU82" s="787">
        <v>32</v>
      </c>
      <c r="AV82" s="790">
        <v>0</v>
      </c>
    </row>
    <row r="83" spans="1:48" s="125" customFormat="1" ht="17.149999999999999" customHeight="1">
      <c r="A83" s="774" t="s">
        <v>47</v>
      </c>
      <c r="B83" s="772">
        <v>353</v>
      </c>
      <c r="C83" s="1007"/>
      <c r="D83" s="772">
        <v>168</v>
      </c>
      <c r="E83" s="772">
        <v>251</v>
      </c>
      <c r="F83" s="1007"/>
      <c r="G83" s="772">
        <v>110</v>
      </c>
      <c r="H83" s="772">
        <v>204</v>
      </c>
      <c r="I83" s="1007"/>
      <c r="J83" s="772">
        <v>91</v>
      </c>
      <c r="K83" s="772">
        <v>202</v>
      </c>
      <c r="L83" s="1007"/>
      <c r="M83" s="772">
        <v>99</v>
      </c>
      <c r="N83" s="772">
        <f t="shared" si="56"/>
        <v>1010</v>
      </c>
      <c r="O83" s="775">
        <f t="shared" si="57"/>
        <v>468</v>
      </c>
      <c r="Q83" s="774" t="s">
        <v>47</v>
      </c>
      <c r="R83" s="772">
        <v>33</v>
      </c>
      <c r="S83" s="1007"/>
      <c r="T83" s="772">
        <v>11</v>
      </c>
      <c r="U83" s="772">
        <v>11</v>
      </c>
      <c r="V83" s="1007"/>
      <c r="W83" s="772">
        <v>8</v>
      </c>
      <c r="X83" s="772">
        <v>13</v>
      </c>
      <c r="Y83" s="1007"/>
      <c r="Z83" s="772">
        <v>5</v>
      </c>
      <c r="AA83" s="772">
        <v>9</v>
      </c>
      <c r="AB83" s="1007"/>
      <c r="AC83" s="772">
        <v>6</v>
      </c>
      <c r="AD83" s="772">
        <f t="shared" si="52"/>
        <v>66</v>
      </c>
      <c r="AE83" s="775">
        <f t="shared" si="53"/>
        <v>30</v>
      </c>
      <c r="AG83" s="774" t="s">
        <v>47</v>
      </c>
      <c r="AH83" s="772">
        <v>5</v>
      </c>
      <c r="AI83" s="772">
        <v>5</v>
      </c>
      <c r="AJ83" s="772">
        <v>4</v>
      </c>
      <c r="AK83" s="772">
        <v>4</v>
      </c>
      <c r="AL83" s="772">
        <f t="shared" si="54"/>
        <v>18</v>
      </c>
      <c r="AM83" s="772">
        <v>20</v>
      </c>
      <c r="AN83" s="772">
        <v>0</v>
      </c>
      <c r="AO83" s="772">
        <f t="shared" si="55"/>
        <v>20</v>
      </c>
      <c r="AP83" s="775">
        <v>3</v>
      </c>
      <c r="AR83" s="774" t="s">
        <v>183</v>
      </c>
      <c r="AS83" s="787">
        <v>34</v>
      </c>
      <c r="AT83" s="787">
        <v>17</v>
      </c>
      <c r="AU83" s="787">
        <v>8</v>
      </c>
      <c r="AV83" s="790">
        <v>0</v>
      </c>
    </row>
    <row r="84" spans="1:48" s="125" customFormat="1" ht="17.149999999999999" customHeight="1">
      <c r="A84" s="773" t="s">
        <v>48</v>
      </c>
      <c r="B84" s="770"/>
      <c r="C84" s="972"/>
      <c r="D84" s="770"/>
      <c r="E84" s="770"/>
      <c r="F84" s="972"/>
      <c r="G84" s="770"/>
      <c r="H84" s="770"/>
      <c r="I84" s="972"/>
      <c r="J84" s="770"/>
      <c r="K84" s="770"/>
      <c r="L84" s="972"/>
      <c r="M84" s="770"/>
      <c r="N84" s="772">
        <f t="shared" si="56"/>
        <v>0</v>
      </c>
      <c r="O84" s="775">
        <f t="shared" si="57"/>
        <v>0</v>
      </c>
      <c r="Q84" s="773" t="s">
        <v>48</v>
      </c>
      <c r="R84" s="770"/>
      <c r="S84" s="972"/>
      <c r="T84" s="770"/>
      <c r="U84" s="770"/>
      <c r="V84" s="972"/>
      <c r="W84" s="770"/>
      <c r="X84" s="770"/>
      <c r="Y84" s="972"/>
      <c r="Z84" s="770"/>
      <c r="AA84" s="770"/>
      <c r="AB84" s="972"/>
      <c r="AC84" s="770"/>
      <c r="AD84" s="772">
        <f t="shared" si="52"/>
        <v>0</v>
      </c>
      <c r="AE84" s="775">
        <f t="shared" si="53"/>
        <v>0</v>
      </c>
      <c r="AG84" s="773" t="s">
        <v>48</v>
      </c>
      <c r="AH84" s="770"/>
      <c r="AI84" s="770"/>
      <c r="AJ84" s="770"/>
      <c r="AK84" s="770"/>
      <c r="AL84" s="772">
        <f t="shared" si="54"/>
        <v>0</v>
      </c>
      <c r="AM84" s="770"/>
      <c r="AN84" s="770"/>
      <c r="AO84" s="772">
        <f t="shared" si="55"/>
        <v>0</v>
      </c>
      <c r="AP84" s="759"/>
      <c r="AR84" s="773" t="s">
        <v>268</v>
      </c>
      <c r="AS84" s="787"/>
      <c r="AT84" s="787"/>
      <c r="AU84" s="787"/>
      <c r="AV84" s="790"/>
    </row>
    <row r="85" spans="1:48" s="125" customFormat="1" ht="17.149999999999999" customHeight="1">
      <c r="A85" s="774" t="s">
        <v>50</v>
      </c>
      <c r="B85" s="772">
        <v>368</v>
      </c>
      <c r="C85" s="1007"/>
      <c r="D85" s="772">
        <v>189</v>
      </c>
      <c r="E85" s="772">
        <v>339</v>
      </c>
      <c r="F85" s="1007"/>
      <c r="G85" s="772">
        <v>179</v>
      </c>
      <c r="H85" s="772">
        <v>306</v>
      </c>
      <c r="I85" s="1007"/>
      <c r="J85" s="772">
        <v>151</v>
      </c>
      <c r="K85" s="772">
        <v>377</v>
      </c>
      <c r="L85" s="1007"/>
      <c r="M85" s="772">
        <v>182</v>
      </c>
      <c r="N85" s="772">
        <f t="shared" si="56"/>
        <v>1390</v>
      </c>
      <c r="O85" s="775">
        <f t="shared" si="57"/>
        <v>701</v>
      </c>
      <c r="Q85" s="774" t="s">
        <v>50</v>
      </c>
      <c r="R85" s="772">
        <v>41</v>
      </c>
      <c r="S85" s="1007"/>
      <c r="T85" s="772">
        <v>22</v>
      </c>
      <c r="U85" s="772">
        <v>30</v>
      </c>
      <c r="V85" s="1007"/>
      <c r="W85" s="772">
        <v>12</v>
      </c>
      <c r="X85" s="772">
        <v>48</v>
      </c>
      <c r="Y85" s="1007"/>
      <c r="Z85" s="772">
        <v>20</v>
      </c>
      <c r="AA85" s="772">
        <v>38</v>
      </c>
      <c r="AB85" s="1007"/>
      <c r="AC85" s="772">
        <v>16</v>
      </c>
      <c r="AD85" s="772">
        <f t="shared" si="52"/>
        <v>157</v>
      </c>
      <c r="AE85" s="775">
        <f t="shared" si="53"/>
        <v>70</v>
      </c>
      <c r="AG85" s="774" t="s">
        <v>50</v>
      </c>
      <c r="AH85" s="772">
        <v>11</v>
      </c>
      <c r="AI85" s="772">
        <v>10</v>
      </c>
      <c r="AJ85" s="772">
        <v>9</v>
      </c>
      <c r="AK85" s="772">
        <v>8</v>
      </c>
      <c r="AL85" s="772">
        <f t="shared" si="54"/>
        <v>38</v>
      </c>
      <c r="AM85" s="772">
        <v>38</v>
      </c>
      <c r="AN85" s="772">
        <v>0</v>
      </c>
      <c r="AO85" s="772">
        <f t="shared" si="55"/>
        <v>38</v>
      </c>
      <c r="AP85" s="775">
        <v>6</v>
      </c>
      <c r="AR85" s="774" t="s">
        <v>185</v>
      </c>
      <c r="AS85" s="787">
        <v>55</v>
      </c>
      <c r="AT85" s="787">
        <v>21</v>
      </c>
      <c r="AU85" s="787">
        <v>1</v>
      </c>
      <c r="AV85" s="790">
        <v>10</v>
      </c>
    </row>
    <row r="86" spans="1:48" s="125" customFormat="1" ht="17.149999999999999" customHeight="1">
      <c r="A86" s="774" t="s">
        <v>52</v>
      </c>
      <c r="B86" s="772">
        <v>248</v>
      </c>
      <c r="C86" s="1007"/>
      <c r="D86" s="772">
        <v>115</v>
      </c>
      <c r="E86" s="772">
        <v>234</v>
      </c>
      <c r="F86" s="1007"/>
      <c r="G86" s="772">
        <v>99</v>
      </c>
      <c r="H86" s="772">
        <v>165</v>
      </c>
      <c r="I86" s="1007"/>
      <c r="J86" s="772">
        <v>79</v>
      </c>
      <c r="K86" s="772">
        <v>262</v>
      </c>
      <c r="L86" s="1007"/>
      <c r="M86" s="772">
        <v>118</v>
      </c>
      <c r="N86" s="772">
        <f t="shared" si="56"/>
        <v>909</v>
      </c>
      <c r="O86" s="775">
        <f t="shared" si="57"/>
        <v>411</v>
      </c>
      <c r="Q86" s="774" t="s">
        <v>52</v>
      </c>
      <c r="R86" s="772">
        <v>17</v>
      </c>
      <c r="S86" s="1007"/>
      <c r="T86" s="772">
        <v>11</v>
      </c>
      <c r="U86" s="772">
        <v>8</v>
      </c>
      <c r="V86" s="1007"/>
      <c r="W86" s="772">
        <v>2</v>
      </c>
      <c r="X86" s="772">
        <v>17</v>
      </c>
      <c r="Y86" s="1007"/>
      <c r="Z86" s="772">
        <v>4</v>
      </c>
      <c r="AA86" s="772">
        <v>57</v>
      </c>
      <c r="AB86" s="1007"/>
      <c r="AC86" s="772">
        <v>24</v>
      </c>
      <c r="AD86" s="772">
        <f t="shared" si="52"/>
        <v>99</v>
      </c>
      <c r="AE86" s="775">
        <f t="shared" si="53"/>
        <v>41</v>
      </c>
      <c r="AG86" s="774" t="s">
        <v>52</v>
      </c>
      <c r="AH86" s="772">
        <v>6</v>
      </c>
      <c r="AI86" s="772">
        <v>5</v>
      </c>
      <c r="AJ86" s="772">
        <v>3</v>
      </c>
      <c r="AK86" s="772">
        <v>6</v>
      </c>
      <c r="AL86" s="772">
        <f t="shared" si="54"/>
        <v>20</v>
      </c>
      <c r="AM86" s="772">
        <v>11</v>
      </c>
      <c r="AN86" s="772">
        <v>0</v>
      </c>
      <c r="AO86" s="772">
        <f t="shared" si="55"/>
        <v>11</v>
      </c>
      <c r="AP86" s="775">
        <v>4</v>
      </c>
      <c r="AR86" s="774" t="s">
        <v>187</v>
      </c>
      <c r="AS86" s="787">
        <v>26</v>
      </c>
      <c r="AT86" s="787">
        <v>11</v>
      </c>
      <c r="AU86" s="787">
        <v>2</v>
      </c>
      <c r="AV86" s="790">
        <v>8</v>
      </c>
    </row>
    <row r="87" spans="1:48" s="125" customFormat="1" ht="17.149999999999999" customHeight="1">
      <c r="A87" s="773" t="s">
        <v>54</v>
      </c>
      <c r="B87" s="770"/>
      <c r="C87" s="972"/>
      <c r="D87" s="770"/>
      <c r="E87" s="770"/>
      <c r="F87" s="972"/>
      <c r="G87" s="770"/>
      <c r="H87" s="770"/>
      <c r="I87" s="972"/>
      <c r="J87" s="770"/>
      <c r="K87" s="770"/>
      <c r="L87" s="972"/>
      <c r="M87" s="770"/>
      <c r="N87" s="772">
        <f t="shared" si="56"/>
        <v>0</v>
      </c>
      <c r="O87" s="775">
        <f t="shared" si="57"/>
        <v>0</v>
      </c>
      <c r="Q87" s="773" t="s">
        <v>54</v>
      </c>
      <c r="R87" s="770"/>
      <c r="S87" s="972"/>
      <c r="T87" s="770"/>
      <c r="U87" s="770"/>
      <c r="V87" s="972"/>
      <c r="W87" s="770"/>
      <c r="X87" s="770"/>
      <c r="Y87" s="972"/>
      <c r="Z87" s="770"/>
      <c r="AA87" s="770"/>
      <c r="AB87" s="972"/>
      <c r="AC87" s="770"/>
      <c r="AD87" s="772">
        <f t="shared" si="52"/>
        <v>0</v>
      </c>
      <c r="AE87" s="775">
        <f t="shared" si="53"/>
        <v>0</v>
      </c>
      <c r="AG87" s="773" t="s">
        <v>54</v>
      </c>
      <c r="AH87" s="770"/>
      <c r="AI87" s="770"/>
      <c r="AJ87" s="770"/>
      <c r="AK87" s="770"/>
      <c r="AL87" s="772">
        <f t="shared" si="54"/>
        <v>0</v>
      </c>
      <c r="AM87" s="770"/>
      <c r="AN87" s="770"/>
      <c r="AO87" s="772">
        <f t="shared" si="55"/>
        <v>0</v>
      </c>
      <c r="AP87" s="759"/>
      <c r="AR87" s="773" t="s">
        <v>54</v>
      </c>
      <c r="AS87" s="787"/>
      <c r="AT87" s="787"/>
      <c r="AU87" s="787"/>
      <c r="AV87" s="790"/>
    </row>
    <row r="88" spans="1:48" s="125" customFormat="1" ht="17.149999999999999" customHeight="1">
      <c r="A88" s="774" t="s">
        <v>56</v>
      </c>
      <c r="B88" s="772">
        <v>243</v>
      </c>
      <c r="C88" s="1007"/>
      <c r="D88" s="772">
        <v>117</v>
      </c>
      <c r="E88" s="772">
        <v>204</v>
      </c>
      <c r="F88" s="1007"/>
      <c r="G88" s="772">
        <v>109</v>
      </c>
      <c r="H88" s="772">
        <v>164</v>
      </c>
      <c r="I88" s="1007"/>
      <c r="J88" s="772">
        <v>71</v>
      </c>
      <c r="K88" s="772">
        <v>132</v>
      </c>
      <c r="L88" s="1007"/>
      <c r="M88" s="772">
        <v>78</v>
      </c>
      <c r="N88" s="772">
        <f t="shared" si="56"/>
        <v>743</v>
      </c>
      <c r="O88" s="775">
        <f t="shared" si="57"/>
        <v>375</v>
      </c>
      <c r="Q88" s="774" t="s">
        <v>56</v>
      </c>
      <c r="R88" s="772">
        <v>16</v>
      </c>
      <c r="S88" s="1007"/>
      <c r="T88" s="772">
        <v>9</v>
      </c>
      <c r="U88" s="772">
        <v>10</v>
      </c>
      <c r="V88" s="1007"/>
      <c r="W88" s="772">
        <v>3</v>
      </c>
      <c r="X88" s="772">
        <v>10</v>
      </c>
      <c r="Y88" s="1007"/>
      <c r="Z88" s="772">
        <v>4</v>
      </c>
      <c r="AA88" s="772">
        <v>8</v>
      </c>
      <c r="AB88" s="1007"/>
      <c r="AC88" s="772">
        <v>4</v>
      </c>
      <c r="AD88" s="772">
        <f t="shared" si="52"/>
        <v>44</v>
      </c>
      <c r="AE88" s="775">
        <f t="shared" si="53"/>
        <v>20</v>
      </c>
      <c r="AG88" s="774" t="s">
        <v>56</v>
      </c>
      <c r="AH88" s="772">
        <v>5</v>
      </c>
      <c r="AI88" s="772">
        <v>4</v>
      </c>
      <c r="AJ88" s="772">
        <v>4</v>
      </c>
      <c r="AK88" s="772">
        <v>4</v>
      </c>
      <c r="AL88" s="772">
        <f t="shared" si="54"/>
        <v>17</v>
      </c>
      <c r="AM88" s="772">
        <v>17</v>
      </c>
      <c r="AN88" s="772">
        <v>2</v>
      </c>
      <c r="AO88" s="772">
        <f t="shared" si="55"/>
        <v>19</v>
      </c>
      <c r="AP88" s="775">
        <v>5</v>
      </c>
      <c r="AR88" s="774" t="s">
        <v>190</v>
      </c>
      <c r="AS88" s="787">
        <v>43</v>
      </c>
      <c r="AT88" s="787">
        <v>24</v>
      </c>
      <c r="AU88" s="787">
        <v>1</v>
      </c>
      <c r="AV88" s="790">
        <v>3</v>
      </c>
    </row>
    <row r="89" spans="1:48" s="125" customFormat="1" ht="17.149999999999999" customHeight="1">
      <c r="A89" s="774" t="s">
        <v>57</v>
      </c>
      <c r="B89" s="778">
        <v>301</v>
      </c>
      <c r="C89" s="964"/>
      <c r="D89" s="778">
        <v>154</v>
      </c>
      <c r="E89" s="778">
        <v>227</v>
      </c>
      <c r="F89" s="964"/>
      <c r="G89" s="778">
        <v>111</v>
      </c>
      <c r="H89" s="778">
        <v>191</v>
      </c>
      <c r="I89" s="964"/>
      <c r="J89" s="778">
        <v>103</v>
      </c>
      <c r="K89" s="778">
        <v>116</v>
      </c>
      <c r="L89" s="964"/>
      <c r="M89" s="778">
        <v>62</v>
      </c>
      <c r="N89" s="772">
        <f t="shared" si="56"/>
        <v>835</v>
      </c>
      <c r="O89" s="775">
        <f t="shared" si="57"/>
        <v>430</v>
      </c>
      <c r="Q89" s="774" t="s">
        <v>57</v>
      </c>
      <c r="R89" s="778">
        <v>44</v>
      </c>
      <c r="S89" s="964"/>
      <c r="T89" s="778">
        <v>28</v>
      </c>
      <c r="U89" s="778">
        <v>24</v>
      </c>
      <c r="V89" s="964"/>
      <c r="W89" s="778">
        <v>12</v>
      </c>
      <c r="X89" s="778">
        <v>27</v>
      </c>
      <c r="Y89" s="964"/>
      <c r="Z89" s="778">
        <v>24</v>
      </c>
      <c r="AA89" s="778">
        <v>13</v>
      </c>
      <c r="AB89" s="964"/>
      <c r="AC89" s="778">
        <v>5</v>
      </c>
      <c r="AD89" s="772">
        <f t="shared" si="52"/>
        <v>108</v>
      </c>
      <c r="AE89" s="775">
        <f t="shared" si="53"/>
        <v>69</v>
      </c>
      <c r="AF89" s="35"/>
      <c r="AG89" s="785" t="s">
        <v>191</v>
      </c>
      <c r="AH89" s="778">
        <v>7</v>
      </c>
      <c r="AI89" s="778">
        <v>5</v>
      </c>
      <c r="AJ89" s="778">
        <v>4</v>
      </c>
      <c r="AK89" s="778">
        <v>3</v>
      </c>
      <c r="AL89" s="772">
        <f t="shared" si="54"/>
        <v>19</v>
      </c>
      <c r="AM89" s="778">
        <v>31</v>
      </c>
      <c r="AN89" s="778">
        <v>9</v>
      </c>
      <c r="AO89" s="772">
        <f t="shared" si="55"/>
        <v>40</v>
      </c>
      <c r="AP89" s="786">
        <v>3</v>
      </c>
      <c r="AR89" s="774" t="s">
        <v>191</v>
      </c>
      <c r="AS89" s="787">
        <v>32</v>
      </c>
      <c r="AT89" s="787">
        <v>14</v>
      </c>
      <c r="AU89" s="787">
        <v>5</v>
      </c>
      <c r="AV89" s="790">
        <v>10</v>
      </c>
    </row>
    <row r="90" spans="1:48" s="125" customFormat="1" ht="17.149999999999999" customHeight="1">
      <c r="A90" s="774" t="s">
        <v>58</v>
      </c>
      <c r="B90" s="772">
        <v>37</v>
      </c>
      <c r="C90" s="1007"/>
      <c r="D90" s="772">
        <v>22</v>
      </c>
      <c r="E90" s="772">
        <v>54</v>
      </c>
      <c r="F90" s="1007"/>
      <c r="G90" s="772">
        <v>21</v>
      </c>
      <c r="H90" s="772">
        <v>58</v>
      </c>
      <c r="I90" s="1007"/>
      <c r="J90" s="772">
        <v>28</v>
      </c>
      <c r="K90" s="772">
        <v>78</v>
      </c>
      <c r="L90" s="1007"/>
      <c r="M90" s="772">
        <v>30</v>
      </c>
      <c r="N90" s="772">
        <f t="shared" si="56"/>
        <v>227</v>
      </c>
      <c r="O90" s="775">
        <f t="shared" si="57"/>
        <v>101</v>
      </c>
      <c r="Q90" s="774" t="s">
        <v>58</v>
      </c>
      <c r="R90" s="772">
        <v>5</v>
      </c>
      <c r="S90" s="1007"/>
      <c r="T90" s="772">
        <v>3</v>
      </c>
      <c r="U90" s="772">
        <v>5</v>
      </c>
      <c r="V90" s="1007"/>
      <c r="W90" s="772">
        <v>1</v>
      </c>
      <c r="X90" s="772">
        <v>6</v>
      </c>
      <c r="Y90" s="1007"/>
      <c r="Z90" s="772">
        <v>5</v>
      </c>
      <c r="AA90" s="772">
        <v>21</v>
      </c>
      <c r="AB90" s="1007"/>
      <c r="AC90" s="772">
        <v>15</v>
      </c>
      <c r="AD90" s="772">
        <f t="shared" si="52"/>
        <v>37</v>
      </c>
      <c r="AE90" s="775">
        <f t="shared" si="53"/>
        <v>24</v>
      </c>
      <c r="AG90" s="774" t="s">
        <v>58</v>
      </c>
      <c r="AH90" s="772">
        <v>1</v>
      </c>
      <c r="AI90" s="772">
        <v>1</v>
      </c>
      <c r="AJ90" s="772">
        <v>1</v>
      </c>
      <c r="AK90" s="772">
        <v>2</v>
      </c>
      <c r="AL90" s="772">
        <f t="shared" si="54"/>
        <v>5</v>
      </c>
      <c r="AM90" s="772">
        <v>7</v>
      </c>
      <c r="AN90" s="772">
        <v>0</v>
      </c>
      <c r="AO90" s="772">
        <f t="shared" si="55"/>
        <v>7</v>
      </c>
      <c r="AP90" s="775">
        <v>1</v>
      </c>
      <c r="AR90" s="774" t="s">
        <v>192</v>
      </c>
      <c r="AS90" s="787">
        <v>4</v>
      </c>
      <c r="AT90" s="787">
        <v>1</v>
      </c>
      <c r="AU90" s="787"/>
      <c r="AV90" s="790">
        <v>1</v>
      </c>
    </row>
    <row r="91" spans="1:48" s="125" customFormat="1" ht="17.149999999999999" customHeight="1">
      <c r="A91" s="774" t="s">
        <v>59</v>
      </c>
      <c r="B91" s="772">
        <v>1967</v>
      </c>
      <c r="C91" s="1007"/>
      <c r="D91" s="772">
        <v>1041</v>
      </c>
      <c r="E91" s="772">
        <v>1710</v>
      </c>
      <c r="F91" s="1007"/>
      <c r="G91" s="772">
        <v>917</v>
      </c>
      <c r="H91" s="772">
        <v>1691</v>
      </c>
      <c r="I91" s="1007"/>
      <c r="J91" s="772">
        <v>871</v>
      </c>
      <c r="K91" s="772">
        <v>1686</v>
      </c>
      <c r="L91" s="1007"/>
      <c r="M91" s="772">
        <v>883</v>
      </c>
      <c r="N91" s="772">
        <f t="shared" si="56"/>
        <v>7054</v>
      </c>
      <c r="O91" s="775">
        <f t="shared" si="57"/>
        <v>3712</v>
      </c>
      <c r="Q91" s="774" t="s">
        <v>59</v>
      </c>
      <c r="R91" s="772">
        <v>113</v>
      </c>
      <c r="S91" s="1007"/>
      <c r="T91" s="772">
        <v>47</v>
      </c>
      <c r="U91" s="772">
        <v>72</v>
      </c>
      <c r="V91" s="1007"/>
      <c r="W91" s="772">
        <v>45</v>
      </c>
      <c r="X91" s="772">
        <v>82</v>
      </c>
      <c r="Y91" s="1007"/>
      <c r="Z91" s="772">
        <v>33</v>
      </c>
      <c r="AA91" s="772">
        <v>162</v>
      </c>
      <c r="AB91" s="1007"/>
      <c r="AC91" s="772">
        <v>84</v>
      </c>
      <c r="AD91" s="772">
        <f t="shared" si="52"/>
        <v>429</v>
      </c>
      <c r="AE91" s="775">
        <f t="shared" si="53"/>
        <v>209</v>
      </c>
      <c r="AG91" s="774" t="s">
        <v>59</v>
      </c>
      <c r="AH91" s="772">
        <v>40</v>
      </c>
      <c r="AI91" s="772">
        <v>37</v>
      </c>
      <c r="AJ91" s="772">
        <v>36</v>
      </c>
      <c r="AK91" s="772">
        <v>35</v>
      </c>
      <c r="AL91" s="772">
        <f t="shared" si="54"/>
        <v>148</v>
      </c>
      <c r="AM91" s="772">
        <v>149</v>
      </c>
      <c r="AN91" s="772">
        <v>7</v>
      </c>
      <c r="AO91" s="772">
        <f t="shared" si="55"/>
        <v>156</v>
      </c>
      <c r="AP91" s="775">
        <v>32</v>
      </c>
      <c r="AR91" s="774" t="s">
        <v>193</v>
      </c>
      <c r="AS91" s="787">
        <v>434</v>
      </c>
      <c r="AT91" s="787">
        <v>219</v>
      </c>
      <c r="AU91" s="787">
        <v>105</v>
      </c>
      <c r="AV91" s="790">
        <v>131</v>
      </c>
    </row>
    <row r="92" spans="1:48" s="125" customFormat="1" ht="17.149999999999999" customHeight="1">
      <c r="A92" s="774" t="s">
        <v>60</v>
      </c>
      <c r="B92" s="772">
        <v>264</v>
      </c>
      <c r="C92" s="1007"/>
      <c r="D92" s="772">
        <v>141</v>
      </c>
      <c r="E92" s="772">
        <v>184</v>
      </c>
      <c r="F92" s="1007"/>
      <c r="G92" s="772">
        <v>96</v>
      </c>
      <c r="H92" s="772">
        <v>122</v>
      </c>
      <c r="I92" s="1007"/>
      <c r="J92" s="772">
        <v>70</v>
      </c>
      <c r="K92" s="772">
        <v>127</v>
      </c>
      <c r="L92" s="1007"/>
      <c r="M92" s="772">
        <v>69</v>
      </c>
      <c r="N92" s="772">
        <f t="shared" si="56"/>
        <v>697</v>
      </c>
      <c r="O92" s="775">
        <f t="shared" si="57"/>
        <v>376</v>
      </c>
      <c r="Q92" s="774" t="s">
        <v>60</v>
      </c>
      <c r="R92" s="772">
        <v>38</v>
      </c>
      <c r="S92" s="1007"/>
      <c r="T92" s="772">
        <v>17</v>
      </c>
      <c r="U92" s="772">
        <v>14</v>
      </c>
      <c r="V92" s="1007"/>
      <c r="W92" s="772">
        <v>7</v>
      </c>
      <c r="X92" s="772">
        <v>7</v>
      </c>
      <c r="Y92" s="1007"/>
      <c r="Z92" s="772">
        <v>5</v>
      </c>
      <c r="AA92" s="772">
        <v>20</v>
      </c>
      <c r="AB92" s="1007"/>
      <c r="AC92" s="772">
        <v>15</v>
      </c>
      <c r="AD92" s="772">
        <f t="shared" si="52"/>
        <v>79</v>
      </c>
      <c r="AE92" s="775">
        <f t="shared" si="53"/>
        <v>44</v>
      </c>
      <c r="AG92" s="774" t="s">
        <v>60</v>
      </c>
      <c r="AH92" s="772">
        <v>6</v>
      </c>
      <c r="AI92" s="772">
        <v>5</v>
      </c>
      <c r="AJ92" s="772">
        <v>5</v>
      </c>
      <c r="AK92" s="772">
        <v>5</v>
      </c>
      <c r="AL92" s="772">
        <f t="shared" si="54"/>
        <v>21</v>
      </c>
      <c r="AM92" s="772">
        <v>18</v>
      </c>
      <c r="AN92" s="772">
        <v>0</v>
      </c>
      <c r="AO92" s="772">
        <f t="shared" si="55"/>
        <v>18</v>
      </c>
      <c r="AP92" s="775">
        <v>6</v>
      </c>
      <c r="AR92" s="774" t="s">
        <v>194</v>
      </c>
      <c r="AS92" s="787">
        <v>33</v>
      </c>
      <c r="AT92" s="787">
        <v>11</v>
      </c>
      <c r="AU92" s="787">
        <v>4</v>
      </c>
      <c r="AV92" s="790">
        <v>3</v>
      </c>
    </row>
    <row r="93" spans="1:48" s="125" customFormat="1" ht="17.149999999999999" customHeight="1">
      <c r="A93" s="774" t="s">
        <v>61</v>
      </c>
      <c r="B93" s="772">
        <v>154</v>
      </c>
      <c r="C93" s="1007"/>
      <c r="D93" s="772">
        <v>82</v>
      </c>
      <c r="E93" s="772">
        <v>131</v>
      </c>
      <c r="F93" s="1007"/>
      <c r="G93" s="772">
        <v>60</v>
      </c>
      <c r="H93" s="772">
        <v>156</v>
      </c>
      <c r="I93" s="1007"/>
      <c r="J93" s="772">
        <v>86</v>
      </c>
      <c r="K93" s="772">
        <v>159</v>
      </c>
      <c r="L93" s="1007"/>
      <c r="M93" s="772">
        <v>90</v>
      </c>
      <c r="N93" s="772">
        <f t="shared" si="56"/>
        <v>600</v>
      </c>
      <c r="O93" s="775">
        <f t="shared" si="57"/>
        <v>318</v>
      </c>
      <c r="Q93" s="774" t="s">
        <v>61</v>
      </c>
      <c r="R93" s="772">
        <v>12</v>
      </c>
      <c r="S93" s="1007"/>
      <c r="T93" s="772">
        <v>6</v>
      </c>
      <c r="U93" s="772">
        <v>15</v>
      </c>
      <c r="V93" s="1007"/>
      <c r="W93" s="772">
        <v>8</v>
      </c>
      <c r="X93" s="772">
        <v>15</v>
      </c>
      <c r="Y93" s="1007"/>
      <c r="Z93" s="772">
        <v>8</v>
      </c>
      <c r="AA93" s="772">
        <v>0</v>
      </c>
      <c r="AB93" s="1007"/>
      <c r="AC93" s="772">
        <v>0</v>
      </c>
      <c r="AD93" s="772">
        <f t="shared" si="52"/>
        <v>42</v>
      </c>
      <c r="AE93" s="775">
        <f t="shared" si="53"/>
        <v>22</v>
      </c>
      <c r="AG93" s="774" t="s">
        <v>61</v>
      </c>
      <c r="AH93" s="772">
        <v>4</v>
      </c>
      <c r="AI93" s="772">
        <v>4</v>
      </c>
      <c r="AJ93" s="772">
        <v>4</v>
      </c>
      <c r="AK93" s="772">
        <v>4</v>
      </c>
      <c r="AL93" s="772">
        <f t="shared" si="54"/>
        <v>16</v>
      </c>
      <c r="AM93" s="772">
        <v>17</v>
      </c>
      <c r="AN93" s="772">
        <v>0</v>
      </c>
      <c r="AO93" s="772">
        <f t="shared" si="55"/>
        <v>17</v>
      </c>
      <c r="AP93" s="775">
        <v>3</v>
      </c>
      <c r="AR93" s="774" t="s">
        <v>195</v>
      </c>
      <c r="AS93" s="787">
        <v>18</v>
      </c>
      <c r="AT93" s="787">
        <v>13</v>
      </c>
      <c r="AU93" s="787">
        <v>8</v>
      </c>
      <c r="AV93" s="790">
        <v>3</v>
      </c>
    </row>
    <row r="94" spans="1:48" s="125" customFormat="1" ht="17.149999999999999" customHeight="1">
      <c r="A94" s="773" t="s">
        <v>62</v>
      </c>
      <c r="B94" s="772"/>
      <c r="C94" s="1007"/>
      <c r="D94" s="772"/>
      <c r="E94" s="770"/>
      <c r="F94" s="972"/>
      <c r="G94" s="770"/>
      <c r="H94" s="770"/>
      <c r="I94" s="972"/>
      <c r="J94" s="770"/>
      <c r="K94" s="770"/>
      <c r="L94" s="972"/>
      <c r="M94" s="770"/>
      <c r="N94" s="772">
        <f t="shared" si="56"/>
        <v>0</v>
      </c>
      <c r="O94" s="775">
        <f t="shared" si="57"/>
        <v>0</v>
      </c>
      <c r="Q94" s="773" t="s">
        <v>62</v>
      </c>
      <c r="R94" s="770"/>
      <c r="S94" s="972"/>
      <c r="T94" s="770"/>
      <c r="U94" s="770"/>
      <c r="V94" s="972"/>
      <c r="W94" s="770"/>
      <c r="X94" s="770"/>
      <c r="Y94" s="972"/>
      <c r="Z94" s="770"/>
      <c r="AA94" s="770"/>
      <c r="AB94" s="972"/>
      <c r="AC94" s="770"/>
      <c r="AD94" s="772">
        <f t="shared" si="52"/>
        <v>0</v>
      </c>
      <c r="AE94" s="775">
        <f t="shared" si="53"/>
        <v>0</v>
      </c>
      <c r="AG94" s="773" t="s">
        <v>62</v>
      </c>
      <c r="AH94" s="770"/>
      <c r="AI94" s="770"/>
      <c r="AJ94" s="770"/>
      <c r="AK94" s="770"/>
      <c r="AL94" s="772">
        <f t="shared" si="54"/>
        <v>0</v>
      </c>
      <c r="AM94" s="770"/>
      <c r="AN94" s="770"/>
      <c r="AO94" s="772">
        <f t="shared" si="55"/>
        <v>0</v>
      </c>
      <c r="AP94" s="759"/>
      <c r="AR94" s="773" t="s">
        <v>62</v>
      </c>
      <c r="AS94" s="787"/>
      <c r="AT94" s="787"/>
      <c r="AU94" s="787"/>
      <c r="AV94" s="790"/>
    </row>
    <row r="95" spans="1:48" s="125" customFormat="1" ht="17.149999999999999" customHeight="1">
      <c r="A95" s="774" t="s">
        <v>64</v>
      </c>
      <c r="B95" s="772">
        <v>324</v>
      </c>
      <c r="C95" s="1007"/>
      <c r="D95" s="772">
        <v>163</v>
      </c>
      <c r="E95" s="772">
        <v>162</v>
      </c>
      <c r="F95" s="1007"/>
      <c r="G95" s="772">
        <v>82</v>
      </c>
      <c r="H95" s="772">
        <v>98</v>
      </c>
      <c r="I95" s="1007"/>
      <c r="J95" s="772">
        <v>52</v>
      </c>
      <c r="K95" s="772">
        <v>90</v>
      </c>
      <c r="L95" s="1007"/>
      <c r="M95" s="772">
        <v>44</v>
      </c>
      <c r="N95" s="772">
        <f t="shared" si="56"/>
        <v>674</v>
      </c>
      <c r="O95" s="775">
        <f t="shared" si="57"/>
        <v>341</v>
      </c>
      <c r="Q95" s="774" t="s">
        <v>64</v>
      </c>
      <c r="R95" s="772">
        <v>11</v>
      </c>
      <c r="S95" s="1007"/>
      <c r="T95" s="772">
        <v>5</v>
      </c>
      <c r="U95" s="772">
        <v>2</v>
      </c>
      <c r="V95" s="1007"/>
      <c r="W95" s="772">
        <v>0</v>
      </c>
      <c r="X95" s="772">
        <v>3</v>
      </c>
      <c r="Y95" s="1007"/>
      <c r="Z95" s="772">
        <v>1</v>
      </c>
      <c r="AA95" s="772">
        <v>7</v>
      </c>
      <c r="AB95" s="1007"/>
      <c r="AC95" s="772">
        <v>5</v>
      </c>
      <c r="AD95" s="772">
        <f t="shared" si="52"/>
        <v>23</v>
      </c>
      <c r="AE95" s="775">
        <f t="shared" si="53"/>
        <v>11</v>
      </c>
      <c r="AG95" s="774" t="s">
        <v>64</v>
      </c>
      <c r="AH95" s="772">
        <v>11</v>
      </c>
      <c r="AI95" s="772">
        <v>6</v>
      </c>
      <c r="AJ95" s="772">
        <v>4</v>
      </c>
      <c r="AK95" s="772">
        <v>4</v>
      </c>
      <c r="AL95" s="772">
        <f t="shared" si="54"/>
        <v>25</v>
      </c>
      <c r="AM95" s="772">
        <v>23</v>
      </c>
      <c r="AN95" s="772">
        <v>1</v>
      </c>
      <c r="AO95" s="772">
        <f t="shared" si="55"/>
        <v>24</v>
      </c>
      <c r="AP95" s="775">
        <v>9</v>
      </c>
      <c r="AR95" s="774" t="s">
        <v>197</v>
      </c>
      <c r="AS95" s="787">
        <v>29</v>
      </c>
      <c r="AT95" s="787">
        <v>9</v>
      </c>
      <c r="AU95" s="787">
        <v>1</v>
      </c>
      <c r="AV95" s="790">
        <v>1</v>
      </c>
    </row>
    <row r="96" spans="1:48" s="125" customFormat="1" ht="17.149999999999999" customHeight="1" thickBot="1">
      <c r="A96" s="448" t="s">
        <v>65</v>
      </c>
      <c r="B96" s="776">
        <v>143</v>
      </c>
      <c r="C96" s="920"/>
      <c r="D96" s="776">
        <v>79</v>
      </c>
      <c r="E96" s="776">
        <v>155</v>
      </c>
      <c r="F96" s="920"/>
      <c r="G96" s="776">
        <v>70</v>
      </c>
      <c r="H96" s="776">
        <v>151</v>
      </c>
      <c r="I96" s="920"/>
      <c r="J96" s="776">
        <v>80</v>
      </c>
      <c r="K96" s="776">
        <v>171</v>
      </c>
      <c r="L96" s="920"/>
      <c r="M96" s="776">
        <v>97</v>
      </c>
      <c r="N96" s="776">
        <f t="shared" si="56"/>
        <v>620</v>
      </c>
      <c r="O96" s="777">
        <f t="shared" si="57"/>
        <v>326</v>
      </c>
      <c r="Q96" s="448" t="s">
        <v>65</v>
      </c>
      <c r="R96" s="776">
        <v>9</v>
      </c>
      <c r="S96" s="920"/>
      <c r="T96" s="776">
        <v>4</v>
      </c>
      <c r="U96" s="776">
        <v>11</v>
      </c>
      <c r="V96" s="920"/>
      <c r="W96" s="776">
        <v>7</v>
      </c>
      <c r="X96" s="776">
        <v>8</v>
      </c>
      <c r="Y96" s="920"/>
      <c r="Z96" s="776">
        <v>5</v>
      </c>
      <c r="AA96" s="776">
        <v>10</v>
      </c>
      <c r="AB96" s="920"/>
      <c r="AC96" s="776">
        <v>9</v>
      </c>
      <c r="AD96" s="776">
        <f t="shared" si="52"/>
        <v>38</v>
      </c>
      <c r="AE96" s="777">
        <f t="shared" si="53"/>
        <v>25</v>
      </c>
      <c r="AG96" s="448" t="s">
        <v>65</v>
      </c>
      <c r="AH96" s="776">
        <v>5</v>
      </c>
      <c r="AI96" s="776">
        <v>5</v>
      </c>
      <c r="AJ96" s="776">
        <v>5</v>
      </c>
      <c r="AK96" s="776">
        <v>5</v>
      </c>
      <c r="AL96" s="776">
        <f t="shared" si="54"/>
        <v>20</v>
      </c>
      <c r="AM96" s="776">
        <v>12</v>
      </c>
      <c r="AN96" s="776">
        <v>2</v>
      </c>
      <c r="AO96" s="776">
        <f t="shared" si="55"/>
        <v>14</v>
      </c>
      <c r="AP96" s="777">
        <v>5</v>
      </c>
      <c r="AR96" s="448" t="s">
        <v>198</v>
      </c>
      <c r="AS96" s="791">
        <v>33</v>
      </c>
      <c r="AT96" s="791">
        <v>11</v>
      </c>
      <c r="AU96" s="791"/>
      <c r="AV96" s="792">
        <v>9</v>
      </c>
    </row>
    <row r="97" spans="1:60" s="125" customFormat="1" ht="15" customHeight="1">
      <c r="A97" s="1138" t="s">
        <v>450</v>
      </c>
      <c r="B97" s="1138"/>
      <c r="C97" s="1138"/>
      <c r="D97" s="1138"/>
      <c r="E97" s="1138"/>
      <c r="F97" s="1138"/>
      <c r="G97" s="1138"/>
      <c r="H97" s="1138"/>
      <c r="I97" s="1138"/>
      <c r="J97" s="1138"/>
      <c r="K97" s="1138"/>
      <c r="L97" s="1138"/>
      <c r="M97" s="1138"/>
      <c r="N97" s="1138"/>
      <c r="O97" s="1138"/>
      <c r="P97" s="637"/>
      <c r="Q97" s="1138" t="s">
        <v>455</v>
      </c>
      <c r="R97" s="1138"/>
      <c r="S97" s="1138"/>
      <c r="T97" s="1138"/>
      <c r="U97" s="1138"/>
      <c r="V97" s="1138"/>
      <c r="W97" s="1138"/>
      <c r="X97" s="1138"/>
      <c r="Y97" s="1138"/>
      <c r="Z97" s="1138"/>
      <c r="AA97" s="1138"/>
      <c r="AB97" s="1138"/>
      <c r="AC97" s="1138"/>
      <c r="AD97" s="1138"/>
      <c r="AE97" s="1138"/>
      <c r="AF97" s="637"/>
      <c r="AG97" s="1182" t="s">
        <v>458</v>
      </c>
      <c r="AH97" s="1182"/>
      <c r="AI97" s="1182"/>
      <c r="AJ97" s="1182"/>
      <c r="AK97" s="1182"/>
      <c r="AL97" s="1182"/>
      <c r="AM97" s="1182"/>
      <c r="AN97" s="1182"/>
      <c r="AO97" s="1182"/>
      <c r="AP97" s="1182"/>
      <c r="AQ97" s="641"/>
      <c r="AR97" s="1182" t="s">
        <v>461</v>
      </c>
      <c r="AS97" s="1182"/>
      <c r="AT97" s="1182"/>
      <c r="AU97" s="1182"/>
      <c r="AV97" s="1182"/>
      <c r="AW97" s="641"/>
      <c r="AX97" s="641"/>
      <c r="AY97" s="641"/>
      <c r="AZ97" s="641"/>
      <c r="BA97" s="641"/>
      <c r="BB97" s="641"/>
      <c r="BC97" s="641"/>
      <c r="BD97" s="641"/>
      <c r="BE97" s="641"/>
      <c r="BF97" s="641"/>
      <c r="BG97" s="641"/>
      <c r="BH97" s="641"/>
    </row>
    <row r="98" spans="1:60" s="125" customFormat="1" ht="15" customHeight="1">
      <c r="A98" s="1183" t="s">
        <v>293</v>
      </c>
      <c r="B98" s="1183"/>
      <c r="C98" s="1183"/>
      <c r="D98" s="1183"/>
      <c r="E98" s="1183"/>
      <c r="F98" s="1183"/>
      <c r="G98" s="1183"/>
      <c r="H98" s="1183"/>
      <c r="I98" s="1183"/>
      <c r="J98" s="1183"/>
      <c r="K98" s="1183"/>
      <c r="L98" s="1183"/>
      <c r="M98" s="1183"/>
      <c r="N98" s="1183"/>
      <c r="O98" s="1183"/>
      <c r="P98" s="14"/>
      <c r="Q98" s="1183" t="s">
        <v>293</v>
      </c>
      <c r="R98" s="1183"/>
      <c r="S98" s="1183"/>
      <c r="T98" s="1183"/>
      <c r="U98" s="1183"/>
      <c r="V98" s="1183"/>
      <c r="W98" s="1183"/>
      <c r="X98" s="1183"/>
      <c r="Y98" s="1183"/>
      <c r="Z98" s="1183"/>
      <c r="AA98" s="1183"/>
      <c r="AB98" s="1183"/>
      <c r="AC98" s="1183"/>
      <c r="AD98" s="1183"/>
      <c r="AE98" s="1183"/>
      <c r="AF98" s="14"/>
      <c r="AG98" s="1183" t="s">
        <v>293</v>
      </c>
      <c r="AH98" s="1183"/>
      <c r="AI98" s="1183"/>
      <c r="AJ98" s="1183"/>
      <c r="AK98" s="1183"/>
      <c r="AL98" s="1183"/>
      <c r="AM98" s="1183"/>
      <c r="AN98" s="1183"/>
      <c r="AO98" s="1183"/>
      <c r="AP98" s="1183"/>
      <c r="AQ98" s="14"/>
      <c r="AR98" s="1183" t="s">
        <v>293</v>
      </c>
      <c r="AS98" s="1183"/>
      <c r="AT98" s="1183"/>
      <c r="AU98" s="1183"/>
      <c r="AV98" s="118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</row>
    <row r="99" spans="1:60" s="125" customFormat="1" ht="6" customHeight="1" thickBot="1">
      <c r="AR99" s="642"/>
      <c r="AS99" s="642"/>
      <c r="AT99" s="642"/>
      <c r="AU99" s="642"/>
      <c r="AV99" s="642"/>
      <c r="AW99" s="642"/>
      <c r="AX99" s="642"/>
      <c r="AY99" s="642"/>
      <c r="AZ99" s="642"/>
      <c r="BA99" s="637"/>
    </row>
    <row r="100" spans="1:60" s="125" customFormat="1" ht="13">
      <c r="A100" s="1311" t="s">
        <v>144</v>
      </c>
      <c r="B100" s="1310" t="s">
        <v>317</v>
      </c>
      <c r="C100" s="1115"/>
      <c r="D100" s="1310"/>
      <c r="E100" s="1310" t="s">
        <v>318</v>
      </c>
      <c r="F100" s="1115"/>
      <c r="G100" s="1310"/>
      <c r="H100" s="1310" t="s">
        <v>319</v>
      </c>
      <c r="I100" s="1115"/>
      <c r="J100" s="1310"/>
      <c r="K100" s="1310" t="s">
        <v>320</v>
      </c>
      <c r="L100" s="1115"/>
      <c r="M100" s="1310"/>
      <c r="N100" s="1310" t="s">
        <v>1</v>
      </c>
      <c r="O100" s="1314"/>
      <c r="Q100" s="1098" t="s">
        <v>0</v>
      </c>
      <c r="R100" s="1115" t="s">
        <v>317</v>
      </c>
      <c r="S100" s="1115"/>
      <c r="T100" s="1115"/>
      <c r="U100" s="1115" t="s">
        <v>318</v>
      </c>
      <c r="V100" s="1115"/>
      <c r="W100" s="1115"/>
      <c r="X100" s="1115" t="s">
        <v>319</v>
      </c>
      <c r="Y100" s="1115"/>
      <c r="Z100" s="1115"/>
      <c r="AA100" s="1115" t="s">
        <v>320</v>
      </c>
      <c r="AB100" s="1115"/>
      <c r="AC100" s="1115"/>
      <c r="AD100" s="1115" t="s">
        <v>1</v>
      </c>
      <c r="AE100" s="1117"/>
      <c r="AG100" s="1098" t="s">
        <v>0</v>
      </c>
      <c r="AH100" s="1115" t="s">
        <v>358</v>
      </c>
      <c r="AI100" s="1115"/>
      <c r="AJ100" s="1115"/>
      <c r="AK100" s="1115"/>
      <c r="AL100" s="1115"/>
      <c r="AM100" s="1144" t="s">
        <v>323</v>
      </c>
      <c r="AN100" s="1144"/>
      <c r="AO100" s="1144"/>
      <c r="AP100" s="1323" t="s">
        <v>324</v>
      </c>
      <c r="AR100" s="1193" t="s">
        <v>0</v>
      </c>
      <c r="AS100" s="1320" t="s">
        <v>269</v>
      </c>
      <c r="AT100" s="1321"/>
      <c r="AU100" s="1320" t="s">
        <v>257</v>
      </c>
      <c r="AV100" s="1322"/>
    </row>
    <row r="101" spans="1:60" s="125" customFormat="1" ht="25.5" customHeight="1">
      <c r="A101" s="1312"/>
      <c r="B101" s="742" t="s">
        <v>313</v>
      </c>
      <c r="C101" s="1005"/>
      <c r="D101" s="742" t="s">
        <v>314</v>
      </c>
      <c r="E101" s="742" t="s">
        <v>313</v>
      </c>
      <c r="F101" s="1005"/>
      <c r="G101" s="742" t="s">
        <v>314</v>
      </c>
      <c r="H101" s="742" t="s">
        <v>313</v>
      </c>
      <c r="I101" s="1005"/>
      <c r="J101" s="742" t="s">
        <v>314</v>
      </c>
      <c r="K101" s="742" t="s">
        <v>313</v>
      </c>
      <c r="L101" s="1005"/>
      <c r="M101" s="742" t="s">
        <v>314</v>
      </c>
      <c r="N101" s="742" t="s">
        <v>313</v>
      </c>
      <c r="O101" s="784" t="s">
        <v>314</v>
      </c>
      <c r="Q101" s="1315"/>
      <c r="R101" s="895" t="s">
        <v>313</v>
      </c>
      <c r="S101" s="1005"/>
      <c r="T101" s="895" t="s">
        <v>314</v>
      </c>
      <c r="U101" s="895" t="s">
        <v>313</v>
      </c>
      <c r="V101" s="1005"/>
      <c r="W101" s="895" t="s">
        <v>314</v>
      </c>
      <c r="X101" s="895" t="s">
        <v>313</v>
      </c>
      <c r="Y101" s="1005"/>
      <c r="Z101" s="895" t="s">
        <v>314</v>
      </c>
      <c r="AA101" s="895" t="s">
        <v>313</v>
      </c>
      <c r="AB101" s="1005"/>
      <c r="AC101" s="895" t="s">
        <v>314</v>
      </c>
      <c r="AD101" s="895" t="s">
        <v>313</v>
      </c>
      <c r="AE101" s="704" t="s">
        <v>314</v>
      </c>
      <c r="AG101" s="1315"/>
      <c r="AH101" s="916" t="s">
        <v>317</v>
      </c>
      <c r="AI101" s="916" t="s">
        <v>318</v>
      </c>
      <c r="AJ101" s="916" t="s">
        <v>319</v>
      </c>
      <c r="AK101" s="916" t="s">
        <v>320</v>
      </c>
      <c r="AL101" s="916" t="s">
        <v>1</v>
      </c>
      <c r="AM101" s="807" t="s">
        <v>474</v>
      </c>
      <c r="AN101" s="807" t="s">
        <v>475</v>
      </c>
      <c r="AO101" s="895" t="s">
        <v>1</v>
      </c>
      <c r="AP101" s="1170"/>
      <c r="AR101" s="1194"/>
      <c r="AS101" s="449" t="s">
        <v>373</v>
      </c>
      <c r="AT101" s="449" t="s">
        <v>262</v>
      </c>
      <c r="AU101" s="449" t="s">
        <v>263</v>
      </c>
      <c r="AV101" s="450" t="s">
        <v>264</v>
      </c>
    </row>
    <row r="102" spans="1:60" s="125" customFormat="1" ht="14.9" customHeight="1">
      <c r="A102" s="773" t="s">
        <v>66</v>
      </c>
      <c r="B102" s="772"/>
      <c r="C102" s="1007"/>
      <c r="D102" s="772"/>
      <c r="E102" s="772"/>
      <c r="F102" s="1007"/>
      <c r="G102" s="772"/>
      <c r="H102" s="770"/>
      <c r="I102" s="972"/>
      <c r="J102" s="770"/>
      <c r="K102" s="770"/>
      <c r="L102" s="972"/>
      <c r="M102" s="770"/>
      <c r="N102" s="770"/>
      <c r="O102" s="759"/>
      <c r="Q102" s="451" t="s">
        <v>66</v>
      </c>
      <c r="R102" s="916"/>
      <c r="S102" s="972"/>
      <c r="T102" s="916"/>
      <c r="U102" s="916"/>
      <c r="V102" s="972"/>
      <c r="W102" s="916"/>
      <c r="X102" s="916"/>
      <c r="Y102" s="972"/>
      <c r="Z102" s="916"/>
      <c r="AA102" s="916"/>
      <c r="AB102" s="972"/>
      <c r="AC102" s="916"/>
      <c r="AD102" s="916"/>
      <c r="AE102" s="917"/>
      <c r="AG102" s="451" t="s">
        <v>66</v>
      </c>
      <c r="AH102" s="916"/>
      <c r="AI102" s="916"/>
      <c r="AJ102" s="916"/>
      <c r="AK102" s="916"/>
      <c r="AL102" s="916"/>
      <c r="AM102" s="916"/>
      <c r="AN102" s="916"/>
      <c r="AO102" s="916"/>
      <c r="AP102" s="917"/>
      <c r="AR102" s="451" t="s">
        <v>66</v>
      </c>
      <c r="AS102" s="223"/>
      <c r="AT102" s="223"/>
      <c r="AU102" s="223"/>
      <c r="AV102" s="452"/>
    </row>
    <row r="103" spans="1:60" s="125" customFormat="1" ht="14.9" customHeight="1">
      <c r="A103" s="774" t="s">
        <v>67</v>
      </c>
      <c r="B103" s="772">
        <v>521</v>
      </c>
      <c r="C103" s="1007"/>
      <c r="D103" s="772">
        <v>254</v>
      </c>
      <c r="E103" s="772">
        <v>261</v>
      </c>
      <c r="F103" s="1007"/>
      <c r="G103" s="772">
        <v>108</v>
      </c>
      <c r="H103" s="772">
        <v>288</v>
      </c>
      <c r="I103" s="1007"/>
      <c r="J103" s="772">
        <v>140</v>
      </c>
      <c r="K103" s="772">
        <v>298</v>
      </c>
      <c r="L103" s="1007"/>
      <c r="M103" s="772">
        <v>110</v>
      </c>
      <c r="N103" s="772">
        <f t="shared" ref="N103:N130" si="58">+B103+E103+H103+K103</f>
        <v>1368</v>
      </c>
      <c r="O103" s="775">
        <f t="shared" ref="O103:O130" si="59">+D103+G103+J103+M103</f>
        <v>612</v>
      </c>
      <c r="Q103" s="447" t="s">
        <v>67</v>
      </c>
      <c r="R103" s="918">
        <v>11</v>
      </c>
      <c r="S103" s="1007"/>
      <c r="T103" s="918">
        <v>2</v>
      </c>
      <c r="U103" s="918">
        <v>6</v>
      </c>
      <c r="V103" s="1007"/>
      <c r="W103" s="918">
        <v>2</v>
      </c>
      <c r="X103" s="918">
        <v>18</v>
      </c>
      <c r="Y103" s="1007"/>
      <c r="Z103" s="918">
        <v>12</v>
      </c>
      <c r="AA103" s="918">
        <v>49</v>
      </c>
      <c r="AB103" s="1007"/>
      <c r="AC103" s="918">
        <v>19</v>
      </c>
      <c r="AD103" s="918">
        <f t="shared" ref="AD103:AD128" si="60">+R103+U103+X103+AA103</f>
        <v>84</v>
      </c>
      <c r="AE103" s="919">
        <f t="shared" ref="AE103:AE128" si="61">+T103+W103+Z103+AC103</f>
        <v>35</v>
      </c>
      <c r="AG103" s="447" t="s">
        <v>67</v>
      </c>
      <c r="AH103" s="918">
        <v>12</v>
      </c>
      <c r="AI103" s="918">
        <v>11</v>
      </c>
      <c r="AJ103" s="918">
        <v>11</v>
      </c>
      <c r="AK103" s="918">
        <v>10</v>
      </c>
      <c r="AL103" s="918">
        <f t="shared" ref="AL103:AL131" si="62">SUM(AH103:AK103)</f>
        <v>44</v>
      </c>
      <c r="AM103" s="918">
        <v>32</v>
      </c>
      <c r="AN103" s="918">
        <v>12</v>
      </c>
      <c r="AO103" s="918">
        <f t="shared" ref="AO103:AO131" si="63">SUM(AM103:AN103)</f>
        <v>44</v>
      </c>
      <c r="AP103" s="919">
        <v>10</v>
      </c>
      <c r="AR103" s="447" t="s">
        <v>199</v>
      </c>
      <c r="AS103" s="223">
        <v>54</v>
      </c>
      <c r="AT103" s="223">
        <v>17</v>
      </c>
      <c r="AU103" s="223">
        <v>8</v>
      </c>
      <c r="AV103" s="452">
        <v>1</v>
      </c>
    </row>
    <row r="104" spans="1:60" s="125" customFormat="1" ht="14.9" customHeight="1">
      <c r="A104" s="774" t="s">
        <v>68</v>
      </c>
      <c r="B104" s="772">
        <v>3610</v>
      </c>
      <c r="C104" s="1007"/>
      <c r="D104" s="772">
        <v>1814</v>
      </c>
      <c r="E104" s="772">
        <v>2339</v>
      </c>
      <c r="F104" s="1007"/>
      <c r="G104" s="772">
        <v>1193</v>
      </c>
      <c r="H104" s="772">
        <v>2161</v>
      </c>
      <c r="I104" s="1007"/>
      <c r="J104" s="772">
        <v>1126</v>
      </c>
      <c r="K104" s="772">
        <v>1804</v>
      </c>
      <c r="L104" s="1007"/>
      <c r="M104" s="772">
        <v>930</v>
      </c>
      <c r="N104" s="772">
        <f t="shared" si="58"/>
        <v>9914</v>
      </c>
      <c r="O104" s="775">
        <f t="shared" si="59"/>
        <v>5063</v>
      </c>
      <c r="Q104" s="447" t="s">
        <v>68</v>
      </c>
      <c r="R104" s="918">
        <v>237</v>
      </c>
      <c r="S104" s="1007"/>
      <c r="T104" s="918">
        <v>116</v>
      </c>
      <c r="U104" s="918">
        <v>174</v>
      </c>
      <c r="V104" s="1007"/>
      <c r="W104" s="918">
        <v>102</v>
      </c>
      <c r="X104" s="918">
        <v>165</v>
      </c>
      <c r="Y104" s="1007"/>
      <c r="Z104" s="918">
        <v>95</v>
      </c>
      <c r="AA104" s="918">
        <v>194</v>
      </c>
      <c r="AB104" s="1007"/>
      <c r="AC104" s="918">
        <v>103</v>
      </c>
      <c r="AD104" s="918">
        <f t="shared" si="60"/>
        <v>770</v>
      </c>
      <c r="AE104" s="919">
        <f t="shared" si="61"/>
        <v>416</v>
      </c>
      <c r="AG104" s="447" t="s">
        <v>68</v>
      </c>
      <c r="AH104" s="918">
        <v>79</v>
      </c>
      <c r="AI104" s="918">
        <v>67</v>
      </c>
      <c r="AJ104" s="918">
        <v>59</v>
      </c>
      <c r="AK104" s="918">
        <v>54</v>
      </c>
      <c r="AL104" s="918">
        <f t="shared" si="62"/>
        <v>259</v>
      </c>
      <c r="AM104" s="918">
        <v>226</v>
      </c>
      <c r="AN104" s="918">
        <v>8</v>
      </c>
      <c r="AO104" s="918">
        <f t="shared" si="63"/>
        <v>234</v>
      </c>
      <c r="AP104" s="919">
        <v>54</v>
      </c>
      <c r="AR104" s="447" t="s">
        <v>200</v>
      </c>
      <c r="AS104" s="223">
        <v>408</v>
      </c>
      <c r="AT104" s="223">
        <v>185</v>
      </c>
      <c r="AU104" s="223">
        <v>82</v>
      </c>
      <c r="AV104" s="452">
        <v>14</v>
      </c>
    </row>
    <row r="105" spans="1:60" s="125" customFormat="1" ht="14.9" customHeight="1">
      <c r="A105" s="774" t="s">
        <v>69</v>
      </c>
      <c r="B105" s="772">
        <v>91</v>
      </c>
      <c r="C105" s="1007"/>
      <c r="D105" s="772">
        <v>45</v>
      </c>
      <c r="E105" s="772">
        <v>88</v>
      </c>
      <c r="F105" s="1007"/>
      <c r="G105" s="772">
        <v>41</v>
      </c>
      <c r="H105" s="772">
        <v>79</v>
      </c>
      <c r="I105" s="1007"/>
      <c r="J105" s="772">
        <v>39</v>
      </c>
      <c r="K105" s="772">
        <v>67</v>
      </c>
      <c r="L105" s="1007"/>
      <c r="M105" s="772">
        <v>23</v>
      </c>
      <c r="N105" s="772">
        <f t="shared" si="58"/>
        <v>325</v>
      </c>
      <c r="O105" s="775">
        <f t="shared" si="59"/>
        <v>148</v>
      </c>
      <c r="Q105" s="447" t="s">
        <v>69</v>
      </c>
      <c r="R105" s="918">
        <v>10</v>
      </c>
      <c r="S105" s="1007"/>
      <c r="T105" s="918">
        <v>3</v>
      </c>
      <c r="U105" s="918">
        <v>4</v>
      </c>
      <c r="V105" s="1007"/>
      <c r="W105" s="918">
        <v>2</v>
      </c>
      <c r="X105" s="918">
        <v>2</v>
      </c>
      <c r="Y105" s="1007"/>
      <c r="Z105" s="918">
        <v>0</v>
      </c>
      <c r="AA105" s="918">
        <v>15</v>
      </c>
      <c r="AB105" s="1007"/>
      <c r="AC105" s="918">
        <v>3</v>
      </c>
      <c r="AD105" s="918">
        <f t="shared" si="60"/>
        <v>31</v>
      </c>
      <c r="AE105" s="919">
        <f t="shared" si="61"/>
        <v>8</v>
      </c>
      <c r="AG105" s="447" t="s">
        <v>69</v>
      </c>
      <c r="AH105" s="918">
        <v>2</v>
      </c>
      <c r="AI105" s="918">
        <v>2</v>
      </c>
      <c r="AJ105" s="918">
        <v>2</v>
      </c>
      <c r="AK105" s="918">
        <v>3</v>
      </c>
      <c r="AL105" s="918">
        <f t="shared" si="62"/>
        <v>9</v>
      </c>
      <c r="AM105" s="918">
        <v>9</v>
      </c>
      <c r="AN105" s="918">
        <v>0</v>
      </c>
      <c r="AO105" s="918">
        <f t="shared" si="63"/>
        <v>9</v>
      </c>
      <c r="AP105" s="919">
        <v>4</v>
      </c>
      <c r="AR105" s="447" t="s">
        <v>201</v>
      </c>
      <c r="AS105" s="223">
        <v>12</v>
      </c>
      <c r="AT105" s="223">
        <v>3</v>
      </c>
      <c r="AU105" s="223"/>
      <c r="AV105" s="452"/>
    </row>
    <row r="106" spans="1:60" s="125" customFormat="1" ht="14.9" customHeight="1">
      <c r="A106" s="774" t="s">
        <v>70</v>
      </c>
      <c r="B106" s="772">
        <v>284</v>
      </c>
      <c r="C106" s="1007"/>
      <c r="D106" s="772">
        <v>143</v>
      </c>
      <c r="E106" s="772">
        <v>270</v>
      </c>
      <c r="F106" s="1007"/>
      <c r="G106" s="772">
        <v>132</v>
      </c>
      <c r="H106" s="772">
        <v>271</v>
      </c>
      <c r="I106" s="1007"/>
      <c r="J106" s="772">
        <v>129</v>
      </c>
      <c r="K106" s="772">
        <v>294</v>
      </c>
      <c r="L106" s="1007"/>
      <c r="M106" s="772">
        <v>135</v>
      </c>
      <c r="N106" s="772">
        <f t="shared" si="58"/>
        <v>1119</v>
      </c>
      <c r="O106" s="775">
        <f t="shared" si="59"/>
        <v>539</v>
      </c>
      <c r="Q106" s="447" t="s">
        <v>70</v>
      </c>
      <c r="R106" s="918">
        <v>14</v>
      </c>
      <c r="S106" s="1007"/>
      <c r="T106" s="918">
        <v>7</v>
      </c>
      <c r="U106" s="918">
        <v>24</v>
      </c>
      <c r="V106" s="1007"/>
      <c r="W106" s="918">
        <v>20</v>
      </c>
      <c r="X106" s="918">
        <v>8</v>
      </c>
      <c r="Y106" s="1007"/>
      <c r="Z106" s="918">
        <v>6</v>
      </c>
      <c r="AA106" s="918">
        <v>33</v>
      </c>
      <c r="AB106" s="1007"/>
      <c r="AC106" s="918">
        <v>19</v>
      </c>
      <c r="AD106" s="918">
        <f t="shared" si="60"/>
        <v>79</v>
      </c>
      <c r="AE106" s="919">
        <f t="shared" si="61"/>
        <v>52</v>
      </c>
      <c r="AG106" s="447" t="s">
        <v>70</v>
      </c>
      <c r="AH106" s="918">
        <v>11</v>
      </c>
      <c r="AI106" s="918">
        <v>11</v>
      </c>
      <c r="AJ106" s="918">
        <v>9</v>
      </c>
      <c r="AK106" s="918">
        <v>10</v>
      </c>
      <c r="AL106" s="918">
        <f t="shared" si="62"/>
        <v>41</v>
      </c>
      <c r="AM106" s="918">
        <v>41</v>
      </c>
      <c r="AN106" s="918">
        <v>0</v>
      </c>
      <c r="AO106" s="918">
        <f t="shared" si="63"/>
        <v>41</v>
      </c>
      <c r="AP106" s="919">
        <v>11</v>
      </c>
      <c r="AR106" s="447" t="s">
        <v>202</v>
      </c>
      <c r="AS106" s="223">
        <v>74</v>
      </c>
      <c r="AT106" s="223">
        <v>21</v>
      </c>
      <c r="AU106" s="223">
        <v>17</v>
      </c>
      <c r="AV106" s="452"/>
    </row>
    <row r="107" spans="1:60" s="125" customFormat="1" ht="14.9" customHeight="1">
      <c r="A107" s="774" t="s">
        <v>71</v>
      </c>
      <c r="B107" s="772">
        <v>231</v>
      </c>
      <c r="C107" s="1007"/>
      <c r="D107" s="772">
        <v>112</v>
      </c>
      <c r="E107" s="772">
        <v>192</v>
      </c>
      <c r="F107" s="1007"/>
      <c r="G107" s="772">
        <v>96</v>
      </c>
      <c r="H107" s="772">
        <v>130</v>
      </c>
      <c r="I107" s="1007"/>
      <c r="J107" s="772">
        <v>61</v>
      </c>
      <c r="K107" s="772">
        <v>92</v>
      </c>
      <c r="L107" s="1007"/>
      <c r="M107" s="772">
        <v>32</v>
      </c>
      <c r="N107" s="772">
        <f t="shared" si="58"/>
        <v>645</v>
      </c>
      <c r="O107" s="775">
        <f t="shared" si="59"/>
        <v>301</v>
      </c>
      <c r="Q107" s="447" t="s">
        <v>71</v>
      </c>
      <c r="R107" s="918">
        <v>48</v>
      </c>
      <c r="S107" s="1007"/>
      <c r="T107" s="918">
        <v>23</v>
      </c>
      <c r="U107" s="918">
        <v>24</v>
      </c>
      <c r="V107" s="1007"/>
      <c r="W107" s="918">
        <v>15</v>
      </c>
      <c r="X107" s="918">
        <v>28</v>
      </c>
      <c r="Y107" s="1007"/>
      <c r="Z107" s="918">
        <v>17</v>
      </c>
      <c r="AA107" s="918">
        <v>1</v>
      </c>
      <c r="AB107" s="1007"/>
      <c r="AC107" s="918">
        <v>1</v>
      </c>
      <c r="AD107" s="918">
        <f t="shared" si="60"/>
        <v>101</v>
      </c>
      <c r="AE107" s="919">
        <f t="shared" si="61"/>
        <v>56</v>
      </c>
      <c r="AG107" s="447" t="s">
        <v>71</v>
      </c>
      <c r="AH107" s="918">
        <v>6</v>
      </c>
      <c r="AI107" s="918">
        <v>6</v>
      </c>
      <c r="AJ107" s="918">
        <v>5</v>
      </c>
      <c r="AK107" s="918">
        <v>4</v>
      </c>
      <c r="AL107" s="918">
        <f t="shared" si="62"/>
        <v>21</v>
      </c>
      <c r="AM107" s="918">
        <v>14</v>
      </c>
      <c r="AN107" s="918">
        <v>2</v>
      </c>
      <c r="AO107" s="918">
        <f t="shared" si="63"/>
        <v>16</v>
      </c>
      <c r="AP107" s="919">
        <v>5</v>
      </c>
      <c r="AR107" s="447" t="s">
        <v>203</v>
      </c>
      <c r="AS107" s="223">
        <v>16</v>
      </c>
      <c r="AT107" s="223">
        <v>8</v>
      </c>
      <c r="AU107" s="223">
        <v>1</v>
      </c>
      <c r="AV107" s="452"/>
    </row>
    <row r="108" spans="1:60" s="125" customFormat="1" ht="14.9" customHeight="1">
      <c r="A108" s="773" t="s">
        <v>73</v>
      </c>
      <c r="B108" s="770"/>
      <c r="C108" s="972"/>
      <c r="D108" s="770"/>
      <c r="E108" s="770"/>
      <c r="F108" s="972"/>
      <c r="G108" s="770"/>
      <c r="H108" s="770"/>
      <c r="I108" s="972"/>
      <c r="J108" s="770"/>
      <c r="K108" s="770"/>
      <c r="L108" s="972"/>
      <c r="M108" s="770"/>
      <c r="N108" s="772"/>
      <c r="O108" s="775"/>
      <c r="Q108" s="451" t="s">
        <v>73</v>
      </c>
      <c r="R108" s="916"/>
      <c r="S108" s="972"/>
      <c r="T108" s="916"/>
      <c r="U108" s="916"/>
      <c r="V108" s="972"/>
      <c r="W108" s="916"/>
      <c r="X108" s="916"/>
      <c r="Y108" s="972"/>
      <c r="Z108" s="916"/>
      <c r="AA108" s="916"/>
      <c r="AB108" s="972"/>
      <c r="AC108" s="916"/>
      <c r="AD108" s="918">
        <f t="shared" si="60"/>
        <v>0</v>
      </c>
      <c r="AE108" s="919">
        <f t="shared" si="61"/>
        <v>0</v>
      </c>
      <c r="AG108" s="451" t="s">
        <v>73</v>
      </c>
      <c r="AH108" s="916"/>
      <c r="AI108" s="916"/>
      <c r="AJ108" s="916"/>
      <c r="AK108" s="916"/>
      <c r="AL108" s="918">
        <f t="shared" si="62"/>
        <v>0</v>
      </c>
      <c r="AM108" s="916"/>
      <c r="AN108" s="916"/>
      <c r="AO108" s="918">
        <f t="shared" si="63"/>
        <v>0</v>
      </c>
      <c r="AP108" s="917"/>
      <c r="AR108" s="451" t="s">
        <v>73</v>
      </c>
      <c r="AS108" s="223"/>
      <c r="AT108" s="223"/>
      <c r="AU108" s="223"/>
      <c r="AV108" s="452"/>
    </row>
    <row r="109" spans="1:60" s="125" customFormat="1" ht="14.9" customHeight="1">
      <c r="A109" s="774" t="s">
        <v>74</v>
      </c>
      <c r="B109" s="772">
        <v>330</v>
      </c>
      <c r="C109" s="1007"/>
      <c r="D109" s="772">
        <v>156</v>
      </c>
      <c r="E109" s="772">
        <v>292</v>
      </c>
      <c r="F109" s="1007"/>
      <c r="G109" s="772">
        <v>152</v>
      </c>
      <c r="H109" s="772">
        <v>202</v>
      </c>
      <c r="I109" s="1007"/>
      <c r="J109" s="772">
        <v>106</v>
      </c>
      <c r="K109" s="772">
        <v>173</v>
      </c>
      <c r="L109" s="1007"/>
      <c r="M109" s="772">
        <v>94</v>
      </c>
      <c r="N109" s="772">
        <f t="shared" si="58"/>
        <v>997</v>
      </c>
      <c r="O109" s="775">
        <f t="shared" si="59"/>
        <v>508</v>
      </c>
      <c r="Q109" s="447" t="s">
        <v>74</v>
      </c>
      <c r="R109" s="918">
        <v>21</v>
      </c>
      <c r="S109" s="1007"/>
      <c r="T109" s="918">
        <v>12</v>
      </c>
      <c r="U109" s="918">
        <v>31</v>
      </c>
      <c r="V109" s="1007"/>
      <c r="W109" s="918">
        <v>13</v>
      </c>
      <c r="X109" s="918">
        <v>17</v>
      </c>
      <c r="Y109" s="1007"/>
      <c r="Z109" s="918">
        <v>8</v>
      </c>
      <c r="AA109" s="918">
        <v>35</v>
      </c>
      <c r="AB109" s="1007"/>
      <c r="AC109" s="918">
        <v>18</v>
      </c>
      <c r="AD109" s="918">
        <f t="shared" si="60"/>
        <v>104</v>
      </c>
      <c r="AE109" s="919">
        <f t="shared" si="61"/>
        <v>51</v>
      </c>
      <c r="AG109" s="447" t="s">
        <v>74</v>
      </c>
      <c r="AH109" s="918">
        <v>8</v>
      </c>
      <c r="AI109" s="918">
        <v>8</v>
      </c>
      <c r="AJ109" s="918">
        <v>6</v>
      </c>
      <c r="AK109" s="918">
        <v>5</v>
      </c>
      <c r="AL109" s="918">
        <f t="shared" si="62"/>
        <v>27</v>
      </c>
      <c r="AM109" s="918">
        <v>21</v>
      </c>
      <c r="AN109" s="918">
        <v>4</v>
      </c>
      <c r="AO109" s="918">
        <f t="shared" si="63"/>
        <v>25</v>
      </c>
      <c r="AP109" s="919">
        <v>6</v>
      </c>
      <c r="AR109" s="447" t="s">
        <v>205</v>
      </c>
      <c r="AS109" s="223">
        <v>40</v>
      </c>
      <c r="AT109" s="223">
        <v>10</v>
      </c>
      <c r="AU109" s="223">
        <v>1</v>
      </c>
      <c r="AV109" s="452">
        <v>0</v>
      </c>
    </row>
    <row r="110" spans="1:60" s="125" customFormat="1" ht="14.9" customHeight="1">
      <c r="A110" s="774" t="s">
        <v>75</v>
      </c>
      <c r="B110" s="772">
        <v>2720</v>
      </c>
      <c r="C110" s="1007"/>
      <c r="D110" s="772">
        <v>1338</v>
      </c>
      <c r="E110" s="772">
        <v>1907</v>
      </c>
      <c r="F110" s="1007"/>
      <c r="G110" s="772">
        <v>980</v>
      </c>
      <c r="H110" s="772">
        <v>1385</v>
      </c>
      <c r="I110" s="1007"/>
      <c r="J110" s="772">
        <v>718</v>
      </c>
      <c r="K110" s="772">
        <v>1242</v>
      </c>
      <c r="L110" s="1007"/>
      <c r="M110" s="772">
        <v>624</v>
      </c>
      <c r="N110" s="772">
        <f t="shared" si="58"/>
        <v>7254</v>
      </c>
      <c r="O110" s="775">
        <f t="shared" si="59"/>
        <v>3660</v>
      </c>
      <c r="Q110" s="447" t="s">
        <v>75</v>
      </c>
      <c r="R110" s="918">
        <v>145</v>
      </c>
      <c r="S110" s="1007"/>
      <c r="T110" s="918">
        <v>62</v>
      </c>
      <c r="U110" s="918">
        <v>92</v>
      </c>
      <c r="V110" s="1007"/>
      <c r="W110" s="918">
        <v>50</v>
      </c>
      <c r="X110" s="918">
        <v>64</v>
      </c>
      <c r="Y110" s="1007"/>
      <c r="Z110" s="918">
        <v>30</v>
      </c>
      <c r="AA110" s="918">
        <v>205</v>
      </c>
      <c r="AB110" s="1007"/>
      <c r="AC110" s="918">
        <v>109</v>
      </c>
      <c r="AD110" s="918">
        <f t="shared" si="60"/>
        <v>506</v>
      </c>
      <c r="AE110" s="919">
        <f t="shared" si="61"/>
        <v>251</v>
      </c>
      <c r="AG110" s="447" t="s">
        <v>75</v>
      </c>
      <c r="AH110" s="918">
        <v>47</v>
      </c>
      <c r="AI110" s="918">
        <v>38</v>
      </c>
      <c r="AJ110" s="918">
        <v>30</v>
      </c>
      <c r="AK110" s="918">
        <v>28</v>
      </c>
      <c r="AL110" s="918">
        <f t="shared" si="62"/>
        <v>143</v>
      </c>
      <c r="AM110" s="918">
        <v>119</v>
      </c>
      <c r="AN110" s="918">
        <v>20</v>
      </c>
      <c r="AO110" s="918">
        <f t="shared" si="63"/>
        <v>139</v>
      </c>
      <c r="AP110" s="919">
        <v>27</v>
      </c>
      <c r="AR110" s="447" t="s">
        <v>206</v>
      </c>
      <c r="AS110" s="223">
        <v>180</v>
      </c>
      <c r="AT110" s="223">
        <v>78</v>
      </c>
      <c r="AU110" s="223">
        <v>8</v>
      </c>
      <c r="AV110" s="452">
        <v>26</v>
      </c>
    </row>
    <row r="111" spans="1:60" s="125" customFormat="1" ht="14.9" customHeight="1">
      <c r="A111" s="773" t="s">
        <v>76</v>
      </c>
      <c r="B111" s="772"/>
      <c r="C111" s="1007"/>
      <c r="D111" s="772"/>
      <c r="E111" s="772"/>
      <c r="F111" s="1007"/>
      <c r="G111" s="772"/>
      <c r="H111" s="770"/>
      <c r="I111" s="972"/>
      <c r="J111" s="770"/>
      <c r="K111" s="770"/>
      <c r="L111" s="972"/>
      <c r="M111" s="770"/>
      <c r="N111" s="772"/>
      <c r="O111" s="775"/>
      <c r="Q111" s="451" t="s">
        <v>76</v>
      </c>
      <c r="R111" s="916"/>
      <c r="S111" s="972"/>
      <c r="T111" s="916"/>
      <c r="U111" s="916"/>
      <c r="V111" s="972"/>
      <c r="W111" s="916"/>
      <c r="X111" s="916"/>
      <c r="Y111" s="972"/>
      <c r="Z111" s="916"/>
      <c r="AA111" s="916"/>
      <c r="AB111" s="972"/>
      <c r="AC111" s="916"/>
      <c r="AD111" s="918">
        <f t="shared" si="60"/>
        <v>0</v>
      </c>
      <c r="AE111" s="919">
        <f t="shared" si="61"/>
        <v>0</v>
      </c>
      <c r="AG111" s="451" t="s">
        <v>76</v>
      </c>
      <c r="AH111" s="916"/>
      <c r="AI111" s="916"/>
      <c r="AJ111" s="916"/>
      <c r="AK111" s="916"/>
      <c r="AL111" s="918">
        <f t="shared" si="62"/>
        <v>0</v>
      </c>
      <c r="AM111" s="916"/>
      <c r="AN111" s="916"/>
      <c r="AO111" s="918">
        <f t="shared" si="63"/>
        <v>0</v>
      </c>
      <c r="AP111" s="917"/>
      <c r="AR111" s="451" t="s">
        <v>76</v>
      </c>
      <c r="AS111" s="223"/>
      <c r="AT111" s="223"/>
      <c r="AU111" s="223"/>
      <c r="AV111" s="452"/>
    </row>
    <row r="112" spans="1:60" s="125" customFormat="1" ht="14.9" customHeight="1">
      <c r="A112" s="774" t="s">
        <v>77</v>
      </c>
      <c r="B112" s="772">
        <v>1030</v>
      </c>
      <c r="C112" s="1007"/>
      <c r="D112" s="772">
        <v>525</v>
      </c>
      <c r="E112" s="772">
        <v>1023</v>
      </c>
      <c r="F112" s="1007"/>
      <c r="G112" s="772">
        <v>525</v>
      </c>
      <c r="H112" s="772">
        <v>1061</v>
      </c>
      <c r="I112" s="1007"/>
      <c r="J112" s="772">
        <v>530</v>
      </c>
      <c r="K112" s="772">
        <v>1139</v>
      </c>
      <c r="L112" s="1007"/>
      <c r="M112" s="772">
        <v>588</v>
      </c>
      <c r="N112" s="772">
        <f t="shared" si="58"/>
        <v>4253</v>
      </c>
      <c r="O112" s="775">
        <f t="shared" si="59"/>
        <v>2168</v>
      </c>
      <c r="Q112" s="447" t="s">
        <v>77</v>
      </c>
      <c r="R112" s="918">
        <v>100</v>
      </c>
      <c r="S112" s="1007"/>
      <c r="T112" s="918">
        <v>50</v>
      </c>
      <c r="U112" s="918">
        <v>66</v>
      </c>
      <c r="V112" s="1007"/>
      <c r="W112" s="918">
        <v>36</v>
      </c>
      <c r="X112" s="918">
        <v>115</v>
      </c>
      <c r="Y112" s="1007"/>
      <c r="Z112" s="918">
        <v>60</v>
      </c>
      <c r="AA112" s="918">
        <v>211</v>
      </c>
      <c r="AB112" s="1007"/>
      <c r="AC112" s="918">
        <v>112</v>
      </c>
      <c r="AD112" s="918">
        <f t="shared" si="60"/>
        <v>492</v>
      </c>
      <c r="AE112" s="919">
        <f t="shared" si="61"/>
        <v>258</v>
      </c>
      <c r="AG112" s="447" t="s">
        <v>77</v>
      </c>
      <c r="AH112" s="918">
        <v>24</v>
      </c>
      <c r="AI112" s="918">
        <v>24</v>
      </c>
      <c r="AJ112" s="918">
        <v>26</v>
      </c>
      <c r="AK112" s="918">
        <v>27</v>
      </c>
      <c r="AL112" s="918">
        <f t="shared" si="62"/>
        <v>101</v>
      </c>
      <c r="AM112" s="918">
        <v>96</v>
      </c>
      <c r="AN112" s="918">
        <v>8</v>
      </c>
      <c r="AO112" s="918">
        <f t="shared" si="63"/>
        <v>104</v>
      </c>
      <c r="AP112" s="919">
        <v>19</v>
      </c>
      <c r="AR112" s="447" t="s">
        <v>207</v>
      </c>
      <c r="AS112" s="223">
        <v>136</v>
      </c>
      <c r="AT112" s="223">
        <v>35</v>
      </c>
      <c r="AU112" s="223">
        <v>7</v>
      </c>
      <c r="AV112" s="452">
        <v>20</v>
      </c>
    </row>
    <row r="113" spans="1:48" s="125" customFormat="1" ht="14.9" customHeight="1">
      <c r="A113" s="774" t="s">
        <v>78</v>
      </c>
      <c r="B113" s="772">
        <v>1114</v>
      </c>
      <c r="C113" s="1007"/>
      <c r="D113" s="772">
        <v>571</v>
      </c>
      <c r="E113" s="772">
        <v>1023</v>
      </c>
      <c r="F113" s="1007"/>
      <c r="G113" s="772">
        <v>514</v>
      </c>
      <c r="H113" s="772">
        <v>790</v>
      </c>
      <c r="I113" s="1007"/>
      <c r="J113" s="772">
        <v>403</v>
      </c>
      <c r="K113" s="772">
        <v>712</v>
      </c>
      <c r="L113" s="1007"/>
      <c r="M113" s="772">
        <v>378</v>
      </c>
      <c r="N113" s="772">
        <f t="shared" si="58"/>
        <v>3639</v>
      </c>
      <c r="O113" s="775">
        <f t="shared" si="59"/>
        <v>1866</v>
      </c>
      <c r="Q113" s="447" t="s">
        <v>78</v>
      </c>
      <c r="R113" s="918">
        <v>45</v>
      </c>
      <c r="S113" s="1007"/>
      <c r="T113" s="918">
        <v>24</v>
      </c>
      <c r="U113" s="918">
        <v>30</v>
      </c>
      <c r="V113" s="1007"/>
      <c r="W113" s="918">
        <v>10</v>
      </c>
      <c r="X113" s="918">
        <v>38</v>
      </c>
      <c r="Y113" s="1007"/>
      <c r="Z113" s="918">
        <v>23</v>
      </c>
      <c r="AA113" s="918">
        <v>39</v>
      </c>
      <c r="AB113" s="1007"/>
      <c r="AC113" s="918">
        <v>21</v>
      </c>
      <c r="AD113" s="918">
        <f t="shared" si="60"/>
        <v>152</v>
      </c>
      <c r="AE113" s="919">
        <f t="shared" si="61"/>
        <v>78</v>
      </c>
      <c r="AG113" s="447" t="s">
        <v>78</v>
      </c>
      <c r="AH113" s="918">
        <v>23</v>
      </c>
      <c r="AI113" s="918">
        <v>22</v>
      </c>
      <c r="AJ113" s="918">
        <v>18</v>
      </c>
      <c r="AK113" s="918">
        <v>15</v>
      </c>
      <c r="AL113" s="918">
        <f t="shared" si="62"/>
        <v>78</v>
      </c>
      <c r="AM113" s="918">
        <v>78</v>
      </c>
      <c r="AN113" s="918">
        <v>2</v>
      </c>
      <c r="AO113" s="918">
        <f t="shared" si="63"/>
        <v>80</v>
      </c>
      <c r="AP113" s="919">
        <v>18</v>
      </c>
      <c r="AR113" s="447" t="s">
        <v>208</v>
      </c>
      <c r="AS113" s="223">
        <v>121</v>
      </c>
      <c r="AT113" s="223">
        <v>25</v>
      </c>
      <c r="AU113" s="223">
        <v>2</v>
      </c>
      <c r="AV113" s="452">
        <v>16</v>
      </c>
    </row>
    <row r="114" spans="1:48" s="125" customFormat="1" ht="14.9" customHeight="1">
      <c r="A114" s="774" t="s">
        <v>79</v>
      </c>
      <c r="B114" s="772">
        <v>2069</v>
      </c>
      <c r="C114" s="1007"/>
      <c r="D114" s="772">
        <v>1122</v>
      </c>
      <c r="E114" s="772">
        <v>1621</v>
      </c>
      <c r="F114" s="1007"/>
      <c r="G114" s="772">
        <v>871</v>
      </c>
      <c r="H114" s="772">
        <v>1453</v>
      </c>
      <c r="I114" s="1007"/>
      <c r="J114" s="772">
        <v>771</v>
      </c>
      <c r="K114" s="772">
        <v>1296</v>
      </c>
      <c r="L114" s="1007"/>
      <c r="M114" s="772">
        <v>725</v>
      </c>
      <c r="N114" s="772">
        <f t="shared" si="58"/>
        <v>6439</v>
      </c>
      <c r="O114" s="775">
        <f t="shared" si="59"/>
        <v>3489</v>
      </c>
      <c r="Q114" s="447" t="s">
        <v>79</v>
      </c>
      <c r="R114" s="918">
        <v>221</v>
      </c>
      <c r="S114" s="1007"/>
      <c r="T114" s="918">
        <v>114</v>
      </c>
      <c r="U114" s="918">
        <v>130</v>
      </c>
      <c r="V114" s="1007"/>
      <c r="W114" s="918">
        <v>61</v>
      </c>
      <c r="X114" s="918">
        <v>70</v>
      </c>
      <c r="Y114" s="1007"/>
      <c r="Z114" s="918">
        <v>38</v>
      </c>
      <c r="AA114" s="918">
        <v>72</v>
      </c>
      <c r="AB114" s="1007"/>
      <c r="AC114" s="918">
        <v>48</v>
      </c>
      <c r="AD114" s="918">
        <f t="shared" si="60"/>
        <v>493</v>
      </c>
      <c r="AE114" s="919">
        <f t="shared" si="61"/>
        <v>261</v>
      </c>
      <c r="AG114" s="447" t="s">
        <v>79</v>
      </c>
      <c r="AH114" s="918">
        <v>51</v>
      </c>
      <c r="AI114" s="918">
        <v>45</v>
      </c>
      <c r="AJ114" s="918">
        <v>39</v>
      </c>
      <c r="AK114" s="918">
        <v>35</v>
      </c>
      <c r="AL114" s="918">
        <f t="shared" si="62"/>
        <v>170</v>
      </c>
      <c r="AM114" s="918">
        <v>150</v>
      </c>
      <c r="AN114" s="918">
        <v>13</v>
      </c>
      <c r="AO114" s="918">
        <f t="shared" si="63"/>
        <v>163</v>
      </c>
      <c r="AP114" s="919">
        <v>34</v>
      </c>
      <c r="AR114" s="447" t="s">
        <v>209</v>
      </c>
      <c r="AS114" s="223">
        <v>306</v>
      </c>
      <c r="AT114" s="223">
        <v>119</v>
      </c>
      <c r="AU114" s="223">
        <v>6</v>
      </c>
      <c r="AV114" s="452">
        <v>67</v>
      </c>
    </row>
    <row r="115" spans="1:48" s="125" customFormat="1" ht="14.9" customHeight="1">
      <c r="A115" s="774" t="s">
        <v>80</v>
      </c>
      <c r="B115" s="772">
        <v>444</v>
      </c>
      <c r="C115" s="1007"/>
      <c r="D115" s="772">
        <v>237</v>
      </c>
      <c r="E115" s="772">
        <v>306</v>
      </c>
      <c r="F115" s="1007"/>
      <c r="G115" s="772">
        <v>137</v>
      </c>
      <c r="H115" s="772">
        <v>226</v>
      </c>
      <c r="I115" s="1007"/>
      <c r="J115" s="772">
        <v>119</v>
      </c>
      <c r="K115" s="772">
        <v>230</v>
      </c>
      <c r="L115" s="1007"/>
      <c r="M115" s="772">
        <v>123</v>
      </c>
      <c r="N115" s="772">
        <f t="shared" si="58"/>
        <v>1206</v>
      </c>
      <c r="O115" s="775">
        <f t="shared" si="59"/>
        <v>616</v>
      </c>
      <c r="Q115" s="447" t="s">
        <v>80</v>
      </c>
      <c r="R115" s="918">
        <v>55</v>
      </c>
      <c r="S115" s="1007"/>
      <c r="T115" s="918">
        <v>21</v>
      </c>
      <c r="U115" s="918">
        <v>10</v>
      </c>
      <c r="V115" s="1007"/>
      <c r="W115" s="918">
        <v>8</v>
      </c>
      <c r="X115" s="918">
        <v>11</v>
      </c>
      <c r="Y115" s="1007"/>
      <c r="Z115" s="918">
        <v>7</v>
      </c>
      <c r="AA115" s="918">
        <v>18</v>
      </c>
      <c r="AB115" s="1007"/>
      <c r="AC115" s="918">
        <v>12</v>
      </c>
      <c r="AD115" s="918">
        <f t="shared" si="60"/>
        <v>94</v>
      </c>
      <c r="AE115" s="919">
        <f t="shared" si="61"/>
        <v>48</v>
      </c>
      <c r="AG115" s="447" t="s">
        <v>80</v>
      </c>
      <c r="AH115" s="918">
        <v>10</v>
      </c>
      <c r="AI115" s="918">
        <v>10</v>
      </c>
      <c r="AJ115" s="918">
        <v>9</v>
      </c>
      <c r="AK115" s="918">
        <v>8</v>
      </c>
      <c r="AL115" s="918">
        <f t="shared" si="62"/>
        <v>37</v>
      </c>
      <c r="AM115" s="918">
        <v>13</v>
      </c>
      <c r="AN115" s="918">
        <v>19</v>
      </c>
      <c r="AO115" s="918">
        <f t="shared" si="63"/>
        <v>32</v>
      </c>
      <c r="AP115" s="919">
        <v>10</v>
      </c>
      <c r="AR115" s="447" t="s">
        <v>210</v>
      </c>
      <c r="AS115" s="223">
        <v>45</v>
      </c>
      <c r="AT115" s="223">
        <v>13</v>
      </c>
      <c r="AU115" s="223">
        <v>4</v>
      </c>
      <c r="AV115" s="452">
        <v>2</v>
      </c>
    </row>
    <row r="116" spans="1:48" s="125" customFormat="1" ht="14.9" customHeight="1">
      <c r="A116" s="774" t="s">
        <v>81</v>
      </c>
      <c r="B116" s="772">
        <v>898</v>
      </c>
      <c r="C116" s="1007"/>
      <c r="D116" s="772">
        <v>500</v>
      </c>
      <c r="E116" s="772">
        <v>770</v>
      </c>
      <c r="F116" s="1007"/>
      <c r="G116" s="772">
        <v>453</v>
      </c>
      <c r="H116" s="772">
        <v>742</v>
      </c>
      <c r="I116" s="1007"/>
      <c r="J116" s="772">
        <v>417</v>
      </c>
      <c r="K116" s="772">
        <v>659</v>
      </c>
      <c r="L116" s="1007"/>
      <c r="M116" s="772">
        <v>369</v>
      </c>
      <c r="N116" s="772">
        <f t="shared" si="58"/>
        <v>3069</v>
      </c>
      <c r="O116" s="775">
        <f t="shared" si="59"/>
        <v>1739</v>
      </c>
      <c r="Q116" s="447" t="s">
        <v>81</v>
      </c>
      <c r="R116" s="918">
        <v>126</v>
      </c>
      <c r="S116" s="1007"/>
      <c r="T116" s="918">
        <v>72</v>
      </c>
      <c r="U116" s="918">
        <v>78</v>
      </c>
      <c r="V116" s="1007"/>
      <c r="W116" s="918">
        <v>52</v>
      </c>
      <c r="X116" s="918">
        <v>47</v>
      </c>
      <c r="Y116" s="1007"/>
      <c r="Z116" s="918">
        <v>31</v>
      </c>
      <c r="AA116" s="918">
        <v>45</v>
      </c>
      <c r="AB116" s="1007"/>
      <c r="AC116" s="918">
        <v>18</v>
      </c>
      <c r="AD116" s="918">
        <f t="shared" si="60"/>
        <v>296</v>
      </c>
      <c r="AE116" s="919">
        <f t="shared" si="61"/>
        <v>173</v>
      </c>
      <c r="AG116" s="447" t="s">
        <v>81</v>
      </c>
      <c r="AH116" s="918">
        <v>17</v>
      </c>
      <c r="AI116" s="918">
        <v>17</v>
      </c>
      <c r="AJ116" s="918">
        <v>16</v>
      </c>
      <c r="AK116" s="918">
        <v>17</v>
      </c>
      <c r="AL116" s="918">
        <f t="shared" si="62"/>
        <v>67</v>
      </c>
      <c r="AM116" s="918">
        <v>64</v>
      </c>
      <c r="AN116" s="918">
        <v>4</v>
      </c>
      <c r="AO116" s="918">
        <f t="shared" si="63"/>
        <v>68</v>
      </c>
      <c r="AP116" s="919">
        <v>13</v>
      </c>
      <c r="AR116" s="447" t="s">
        <v>211</v>
      </c>
      <c r="AS116" s="223">
        <v>131</v>
      </c>
      <c r="AT116" s="223">
        <v>44</v>
      </c>
      <c r="AU116" s="223">
        <v>5</v>
      </c>
      <c r="AV116" s="452">
        <v>14</v>
      </c>
    </row>
    <row r="117" spans="1:48" s="125" customFormat="1" ht="14.9" customHeight="1">
      <c r="A117" s="773" t="s">
        <v>82</v>
      </c>
      <c r="B117" s="772"/>
      <c r="C117" s="1007"/>
      <c r="D117" s="772"/>
      <c r="E117" s="772"/>
      <c r="F117" s="1007"/>
      <c r="G117" s="772"/>
      <c r="H117" s="770"/>
      <c r="I117" s="972"/>
      <c r="J117" s="770"/>
      <c r="K117" s="770"/>
      <c r="L117" s="972"/>
      <c r="M117" s="770"/>
      <c r="N117" s="772"/>
      <c r="O117" s="775"/>
      <c r="Q117" s="451" t="s">
        <v>82</v>
      </c>
      <c r="R117" s="916"/>
      <c r="S117" s="972"/>
      <c r="T117" s="916"/>
      <c r="U117" s="916"/>
      <c r="V117" s="972"/>
      <c r="W117" s="916"/>
      <c r="X117" s="916"/>
      <c r="Y117" s="972"/>
      <c r="Z117" s="916"/>
      <c r="AA117" s="916"/>
      <c r="AB117" s="972"/>
      <c r="AC117" s="916"/>
      <c r="AD117" s="918">
        <f t="shared" si="60"/>
        <v>0</v>
      </c>
      <c r="AE117" s="919">
        <f t="shared" si="61"/>
        <v>0</v>
      </c>
      <c r="AG117" s="451" t="s">
        <v>82</v>
      </c>
      <c r="AH117" s="916"/>
      <c r="AI117" s="916"/>
      <c r="AJ117" s="916"/>
      <c r="AK117" s="916"/>
      <c r="AL117" s="918">
        <f t="shared" si="62"/>
        <v>0</v>
      </c>
      <c r="AM117" s="916"/>
      <c r="AN117" s="916"/>
      <c r="AO117" s="918">
        <f t="shared" si="63"/>
        <v>0</v>
      </c>
      <c r="AP117" s="917"/>
      <c r="AR117" s="451" t="s">
        <v>82</v>
      </c>
      <c r="AS117" s="223"/>
      <c r="AT117" s="223"/>
      <c r="AU117" s="223"/>
      <c r="AV117" s="452"/>
    </row>
    <row r="118" spans="1:48" s="125" customFormat="1" ht="14.9" customHeight="1">
      <c r="A118" s="774" t="s">
        <v>83</v>
      </c>
      <c r="B118" s="772">
        <v>722</v>
      </c>
      <c r="C118" s="1007"/>
      <c r="D118" s="772">
        <v>371</v>
      </c>
      <c r="E118" s="772">
        <v>766</v>
      </c>
      <c r="F118" s="1007"/>
      <c r="G118" s="772">
        <v>401</v>
      </c>
      <c r="H118" s="772">
        <v>530</v>
      </c>
      <c r="I118" s="1007"/>
      <c r="J118" s="772">
        <v>279</v>
      </c>
      <c r="K118" s="772">
        <v>483</v>
      </c>
      <c r="L118" s="1007"/>
      <c r="M118" s="772">
        <v>255</v>
      </c>
      <c r="N118" s="772">
        <f t="shared" si="58"/>
        <v>2501</v>
      </c>
      <c r="O118" s="775">
        <f t="shared" si="59"/>
        <v>1306</v>
      </c>
      <c r="Q118" s="447" t="s">
        <v>83</v>
      </c>
      <c r="R118" s="918">
        <v>89</v>
      </c>
      <c r="S118" s="1007"/>
      <c r="T118" s="918">
        <v>44</v>
      </c>
      <c r="U118" s="918">
        <v>61</v>
      </c>
      <c r="V118" s="1007"/>
      <c r="W118" s="918">
        <v>36</v>
      </c>
      <c r="X118" s="918">
        <v>66</v>
      </c>
      <c r="Y118" s="1007"/>
      <c r="Z118" s="918">
        <v>39</v>
      </c>
      <c r="AA118" s="918">
        <v>81</v>
      </c>
      <c r="AB118" s="1007"/>
      <c r="AC118" s="918">
        <v>49</v>
      </c>
      <c r="AD118" s="918">
        <f t="shared" si="60"/>
        <v>297</v>
      </c>
      <c r="AE118" s="919">
        <f t="shared" si="61"/>
        <v>168</v>
      </c>
      <c r="AG118" s="447" t="s">
        <v>83</v>
      </c>
      <c r="AH118" s="918">
        <v>13</v>
      </c>
      <c r="AI118" s="918">
        <v>15</v>
      </c>
      <c r="AJ118" s="918">
        <v>10</v>
      </c>
      <c r="AK118" s="918">
        <v>8</v>
      </c>
      <c r="AL118" s="918">
        <f t="shared" si="62"/>
        <v>46</v>
      </c>
      <c r="AM118" s="918">
        <v>37</v>
      </c>
      <c r="AN118" s="918">
        <v>8</v>
      </c>
      <c r="AO118" s="918">
        <f t="shared" si="63"/>
        <v>45</v>
      </c>
      <c r="AP118" s="919">
        <v>9</v>
      </c>
      <c r="AR118" s="447" t="s">
        <v>212</v>
      </c>
      <c r="AS118" s="223">
        <v>104</v>
      </c>
      <c r="AT118" s="223">
        <v>47</v>
      </c>
      <c r="AU118" s="223">
        <v>24</v>
      </c>
      <c r="AV118" s="452">
        <v>0</v>
      </c>
    </row>
    <row r="119" spans="1:48" s="125" customFormat="1" ht="14.9" customHeight="1">
      <c r="A119" s="774" t="s">
        <v>84</v>
      </c>
      <c r="B119" s="772">
        <v>394</v>
      </c>
      <c r="C119" s="1007"/>
      <c r="D119" s="772">
        <v>204</v>
      </c>
      <c r="E119" s="772">
        <v>266</v>
      </c>
      <c r="F119" s="1007"/>
      <c r="G119" s="772">
        <v>152</v>
      </c>
      <c r="H119" s="772">
        <v>213</v>
      </c>
      <c r="I119" s="1007"/>
      <c r="J119" s="772">
        <v>135</v>
      </c>
      <c r="K119" s="772">
        <v>189</v>
      </c>
      <c r="L119" s="1007"/>
      <c r="M119" s="772">
        <v>107</v>
      </c>
      <c r="N119" s="772">
        <f t="shared" si="58"/>
        <v>1062</v>
      </c>
      <c r="O119" s="775">
        <f t="shared" si="59"/>
        <v>598</v>
      </c>
      <c r="Q119" s="447" t="s">
        <v>84</v>
      </c>
      <c r="R119" s="918">
        <v>44</v>
      </c>
      <c r="S119" s="1007"/>
      <c r="T119" s="918">
        <v>21</v>
      </c>
      <c r="U119" s="918">
        <v>119</v>
      </c>
      <c r="V119" s="1007"/>
      <c r="W119" s="918">
        <v>45</v>
      </c>
      <c r="X119" s="918">
        <v>22</v>
      </c>
      <c r="Y119" s="1007"/>
      <c r="Z119" s="918">
        <v>14</v>
      </c>
      <c r="AA119" s="918">
        <v>16</v>
      </c>
      <c r="AB119" s="1007"/>
      <c r="AC119" s="918">
        <v>5</v>
      </c>
      <c r="AD119" s="918">
        <f t="shared" si="60"/>
        <v>201</v>
      </c>
      <c r="AE119" s="919">
        <f t="shared" si="61"/>
        <v>85</v>
      </c>
      <c r="AG119" s="447" t="s">
        <v>84</v>
      </c>
      <c r="AH119" s="918">
        <v>14</v>
      </c>
      <c r="AI119" s="918">
        <v>8</v>
      </c>
      <c r="AJ119" s="918">
        <v>5</v>
      </c>
      <c r="AK119" s="918">
        <v>5</v>
      </c>
      <c r="AL119" s="918">
        <f t="shared" si="62"/>
        <v>32</v>
      </c>
      <c r="AM119" s="918">
        <v>32</v>
      </c>
      <c r="AN119" s="918">
        <v>0</v>
      </c>
      <c r="AO119" s="918">
        <f t="shared" si="63"/>
        <v>32</v>
      </c>
      <c r="AP119" s="919">
        <v>5</v>
      </c>
      <c r="AR119" s="447" t="s">
        <v>213</v>
      </c>
      <c r="AS119" s="223">
        <v>46</v>
      </c>
      <c r="AT119" s="223">
        <v>32</v>
      </c>
      <c r="AU119" s="223">
        <v>12</v>
      </c>
      <c r="AV119" s="452">
        <v>0</v>
      </c>
    </row>
    <row r="120" spans="1:48" s="125" customFormat="1" ht="14.9" customHeight="1">
      <c r="A120" s="774" t="s">
        <v>85</v>
      </c>
      <c r="B120" s="772">
        <v>1979</v>
      </c>
      <c r="C120" s="1007"/>
      <c r="D120" s="772">
        <v>991</v>
      </c>
      <c r="E120" s="772">
        <v>2548</v>
      </c>
      <c r="F120" s="1007"/>
      <c r="G120" s="772">
        <v>1289</v>
      </c>
      <c r="H120" s="772">
        <v>1503</v>
      </c>
      <c r="I120" s="1007"/>
      <c r="J120" s="772">
        <v>757</v>
      </c>
      <c r="K120" s="772">
        <v>1596</v>
      </c>
      <c r="L120" s="1007"/>
      <c r="M120" s="772">
        <v>838</v>
      </c>
      <c r="N120" s="772">
        <f t="shared" si="58"/>
        <v>7626</v>
      </c>
      <c r="O120" s="775">
        <f t="shared" si="59"/>
        <v>3875</v>
      </c>
      <c r="Q120" s="447" t="s">
        <v>85</v>
      </c>
      <c r="R120" s="918">
        <v>144</v>
      </c>
      <c r="S120" s="1007"/>
      <c r="T120" s="918">
        <v>57</v>
      </c>
      <c r="U120" s="918">
        <v>100</v>
      </c>
      <c r="V120" s="1007"/>
      <c r="W120" s="918">
        <v>45</v>
      </c>
      <c r="X120" s="918">
        <v>65</v>
      </c>
      <c r="Y120" s="1007"/>
      <c r="Z120" s="918">
        <v>23</v>
      </c>
      <c r="AA120" s="918">
        <v>147</v>
      </c>
      <c r="AB120" s="1007"/>
      <c r="AC120" s="918">
        <v>85</v>
      </c>
      <c r="AD120" s="918">
        <f t="shared" si="60"/>
        <v>456</v>
      </c>
      <c r="AE120" s="919">
        <f t="shared" si="61"/>
        <v>210</v>
      </c>
      <c r="AG120" s="447" t="s">
        <v>85</v>
      </c>
      <c r="AH120" s="918">
        <v>56</v>
      </c>
      <c r="AI120" s="918">
        <v>52</v>
      </c>
      <c r="AJ120" s="918">
        <v>46</v>
      </c>
      <c r="AK120" s="918">
        <v>45</v>
      </c>
      <c r="AL120" s="918">
        <f t="shared" si="62"/>
        <v>199</v>
      </c>
      <c r="AM120" s="918">
        <v>203</v>
      </c>
      <c r="AN120" s="918">
        <v>8</v>
      </c>
      <c r="AO120" s="918">
        <f t="shared" si="63"/>
        <v>211</v>
      </c>
      <c r="AP120" s="919">
        <v>37</v>
      </c>
      <c r="AR120" s="447" t="s">
        <v>215</v>
      </c>
      <c r="AS120" s="223">
        <v>394</v>
      </c>
      <c r="AT120" s="223">
        <v>212</v>
      </c>
      <c r="AU120" s="223">
        <v>67</v>
      </c>
      <c r="AV120" s="452">
        <v>0</v>
      </c>
    </row>
    <row r="121" spans="1:48" s="125" customFormat="1" ht="14.9" customHeight="1">
      <c r="A121" s="774" t="s">
        <v>86</v>
      </c>
      <c r="B121" s="772">
        <v>1832</v>
      </c>
      <c r="C121" s="1007"/>
      <c r="D121" s="772">
        <v>1008</v>
      </c>
      <c r="E121" s="772">
        <v>1181</v>
      </c>
      <c r="F121" s="1007"/>
      <c r="G121" s="772">
        <v>630</v>
      </c>
      <c r="H121" s="772">
        <v>992</v>
      </c>
      <c r="I121" s="1007"/>
      <c r="J121" s="772">
        <v>561</v>
      </c>
      <c r="K121" s="772">
        <v>1129</v>
      </c>
      <c r="L121" s="1007"/>
      <c r="M121" s="772">
        <v>625</v>
      </c>
      <c r="N121" s="772">
        <f t="shared" si="58"/>
        <v>5134</v>
      </c>
      <c r="O121" s="775">
        <f t="shared" si="59"/>
        <v>2824</v>
      </c>
      <c r="Q121" s="447" t="s">
        <v>86</v>
      </c>
      <c r="R121" s="918">
        <v>158</v>
      </c>
      <c r="S121" s="1007"/>
      <c r="T121" s="918">
        <v>78</v>
      </c>
      <c r="U121" s="918">
        <v>104</v>
      </c>
      <c r="V121" s="1007"/>
      <c r="W121" s="918">
        <v>60</v>
      </c>
      <c r="X121" s="918">
        <v>115</v>
      </c>
      <c r="Y121" s="1007"/>
      <c r="Z121" s="918">
        <v>65</v>
      </c>
      <c r="AA121" s="918">
        <v>208</v>
      </c>
      <c r="AB121" s="1007"/>
      <c r="AC121" s="918">
        <v>112</v>
      </c>
      <c r="AD121" s="918">
        <f t="shared" si="60"/>
        <v>585</v>
      </c>
      <c r="AE121" s="919">
        <f t="shared" si="61"/>
        <v>315</v>
      </c>
      <c r="AG121" s="447" t="s">
        <v>86</v>
      </c>
      <c r="AH121" s="918">
        <v>41</v>
      </c>
      <c r="AI121" s="918">
        <v>28</v>
      </c>
      <c r="AJ121" s="918">
        <v>26</v>
      </c>
      <c r="AK121" s="918">
        <v>28</v>
      </c>
      <c r="AL121" s="918">
        <f t="shared" si="62"/>
        <v>123</v>
      </c>
      <c r="AM121" s="918">
        <v>94</v>
      </c>
      <c r="AN121" s="918">
        <v>26</v>
      </c>
      <c r="AO121" s="918">
        <f t="shared" si="63"/>
        <v>120</v>
      </c>
      <c r="AP121" s="919">
        <v>26</v>
      </c>
      <c r="AR121" s="447" t="s">
        <v>215</v>
      </c>
      <c r="AS121" s="223">
        <v>134</v>
      </c>
      <c r="AT121" s="223">
        <v>59</v>
      </c>
      <c r="AU121" s="223">
        <v>14</v>
      </c>
      <c r="AV121" s="452">
        <v>0</v>
      </c>
    </row>
    <row r="122" spans="1:48" s="125" customFormat="1" ht="14.9" customHeight="1">
      <c r="A122" s="774" t="s">
        <v>87</v>
      </c>
      <c r="B122" s="772">
        <v>104</v>
      </c>
      <c r="C122" s="1007"/>
      <c r="D122" s="772">
        <v>58</v>
      </c>
      <c r="E122" s="772">
        <v>90</v>
      </c>
      <c r="F122" s="1007"/>
      <c r="G122" s="772">
        <v>57</v>
      </c>
      <c r="H122" s="772">
        <v>66</v>
      </c>
      <c r="I122" s="1007"/>
      <c r="J122" s="772">
        <v>36</v>
      </c>
      <c r="K122" s="772">
        <v>68</v>
      </c>
      <c r="L122" s="1007"/>
      <c r="M122" s="772">
        <v>33</v>
      </c>
      <c r="N122" s="772">
        <f t="shared" si="58"/>
        <v>328</v>
      </c>
      <c r="O122" s="775">
        <f t="shared" si="59"/>
        <v>184</v>
      </c>
      <c r="Q122" s="447" t="s">
        <v>87</v>
      </c>
      <c r="R122" s="918">
        <v>15</v>
      </c>
      <c r="S122" s="1007"/>
      <c r="T122" s="918">
        <v>8</v>
      </c>
      <c r="U122" s="918">
        <v>8</v>
      </c>
      <c r="V122" s="1007"/>
      <c r="W122" s="918">
        <v>2</v>
      </c>
      <c r="X122" s="918">
        <v>14</v>
      </c>
      <c r="Y122" s="1007"/>
      <c r="Z122" s="918">
        <v>9</v>
      </c>
      <c r="AA122" s="918">
        <v>13</v>
      </c>
      <c r="AB122" s="1007"/>
      <c r="AC122" s="918">
        <v>6</v>
      </c>
      <c r="AD122" s="918">
        <f t="shared" si="60"/>
        <v>50</v>
      </c>
      <c r="AE122" s="919">
        <f t="shared" si="61"/>
        <v>25</v>
      </c>
      <c r="AG122" s="447" t="s">
        <v>87</v>
      </c>
      <c r="AH122" s="918">
        <v>2</v>
      </c>
      <c r="AI122" s="918">
        <v>2</v>
      </c>
      <c r="AJ122" s="918">
        <v>2</v>
      </c>
      <c r="AK122" s="918">
        <v>2</v>
      </c>
      <c r="AL122" s="918">
        <f t="shared" si="62"/>
        <v>8</v>
      </c>
      <c r="AM122" s="918">
        <v>7</v>
      </c>
      <c r="AN122" s="918">
        <v>0</v>
      </c>
      <c r="AO122" s="918">
        <f t="shared" si="63"/>
        <v>7</v>
      </c>
      <c r="AP122" s="919">
        <v>2</v>
      </c>
      <c r="AR122" s="447" t="s">
        <v>216</v>
      </c>
      <c r="AS122" s="223">
        <v>17</v>
      </c>
      <c r="AT122" s="223">
        <v>7</v>
      </c>
      <c r="AU122" s="223">
        <v>3</v>
      </c>
      <c r="AV122" s="452">
        <v>0</v>
      </c>
    </row>
    <row r="123" spans="1:48" s="125" customFormat="1" ht="14.9" customHeight="1">
      <c r="A123" s="773" t="s">
        <v>88</v>
      </c>
      <c r="B123" s="772"/>
      <c r="C123" s="1007"/>
      <c r="D123" s="772"/>
      <c r="E123" s="772"/>
      <c r="F123" s="1007"/>
      <c r="G123" s="772"/>
      <c r="H123" s="770"/>
      <c r="I123" s="972"/>
      <c r="J123" s="770"/>
      <c r="K123" s="770"/>
      <c r="L123" s="972"/>
      <c r="M123" s="770"/>
      <c r="N123" s="772"/>
      <c r="O123" s="775"/>
      <c r="Q123" s="451" t="s">
        <v>88</v>
      </c>
      <c r="R123" s="916"/>
      <c r="S123" s="972"/>
      <c r="T123" s="916"/>
      <c r="U123" s="916"/>
      <c r="V123" s="972"/>
      <c r="W123" s="916"/>
      <c r="X123" s="916"/>
      <c r="Y123" s="972"/>
      <c r="Z123" s="916"/>
      <c r="AA123" s="916"/>
      <c r="AB123" s="972"/>
      <c r="AC123" s="916"/>
      <c r="AD123" s="918">
        <f t="shared" si="60"/>
        <v>0</v>
      </c>
      <c r="AE123" s="919">
        <f t="shared" si="61"/>
        <v>0</v>
      </c>
      <c r="AG123" s="451" t="s">
        <v>88</v>
      </c>
      <c r="AH123" s="916"/>
      <c r="AI123" s="916"/>
      <c r="AJ123" s="916"/>
      <c r="AK123" s="916"/>
      <c r="AL123" s="918">
        <f t="shared" si="62"/>
        <v>0</v>
      </c>
      <c r="AM123" s="916"/>
      <c r="AN123" s="916"/>
      <c r="AO123" s="918">
        <f t="shared" si="63"/>
        <v>0</v>
      </c>
      <c r="AP123" s="917"/>
      <c r="AR123" s="451" t="s">
        <v>88</v>
      </c>
      <c r="AS123" s="223"/>
      <c r="AT123" s="223"/>
      <c r="AU123" s="223"/>
      <c r="AV123" s="452"/>
    </row>
    <row r="124" spans="1:48" s="125" customFormat="1" ht="14.9" customHeight="1">
      <c r="A124" s="774" t="s">
        <v>90</v>
      </c>
      <c r="B124" s="772">
        <v>891</v>
      </c>
      <c r="C124" s="1007"/>
      <c r="D124" s="772">
        <v>457</v>
      </c>
      <c r="E124" s="772">
        <v>644</v>
      </c>
      <c r="F124" s="1007"/>
      <c r="G124" s="772">
        <v>349</v>
      </c>
      <c r="H124" s="772">
        <v>549</v>
      </c>
      <c r="I124" s="1007"/>
      <c r="J124" s="772">
        <v>282</v>
      </c>
      <c r="K124" s="772">
        <v>327</v>
      </c>
      <c r="L124" s="1007"/>
      <c r="M124" s="772">
        <v>168</v>
      </c>
      <c r="N124" s="772">
        <f t="shared" si="58"/>
        <v>2411</v>
      </c>
      <c r="O124" s="775">
        <f t="shared" si="59"/>
        <v>1256</v>
      </c>
      <c r="Q124" s="447" t="s">
        <v>90</v>
      </c>
      <c r="R124" s="918">
        <v>90</v>
      </c>
      <c r="S124" s="1007"/>
      <c r="T124" s="918">
        <v>41</v>
      </c>
      <c r="U124" s="918">
        <v>32</v>
      </c>
      <c r="V124" s="1007"/>
      <c r="W124" s="918">
        <v>20</v>
      </c>
      <c r="X124" s="918">
        <v>32</v>
      </c>
      <c r="Y124" s="1007"/>
      <c r="Z124" s="918">
        <v>21</v>
      </c>
      <c r="AA124" s="918">
        <v>5</v>
      </c>
      <c r="AB124" s="1007"/>
      <c r="AC124" s="918">
        <v>2</v>
      </c>
      <c r="AD124" s="918">
        <f t="shared" si="60"/>
        <v>159</v>
      </c>
      <c r="AE124" s="919">
        <f t="shared" si="61"/>
        <v>84</v>
      </c>
      <c r="AG124" s="447" t="s">
        <v>90</v>
      </c>
      <c r="AH124" s="918">
        <v>21</v>
      </c>
      <c r="AI124" s="918">
        <v>17</v>
      </c>
      <c r="AJ124" s="918">
        <v>14</v>
      </c>
      <c r="AK124" s="918">
        <v>11</v>
      </c>
      <c r="AL124" s="918">
        <f t="shared" si="62"/>
        <v>63</v>
      </c>
      <c r="AM124" s="918">
        <v>47</v>
      </c>
      <c r="AN124" s="918">
        <v>1</v>
      </c>
      <c r="AO124" s="918">
        <f t="shared" si="63"/>
        <v>48</v>
      </c>
      <c r="AP124" s="919">
        <v>17</v>
      </c>
      <c r="AR124" s="447" t="s">
        <v>218</v>
      </c>
      <c r="AS124" s="223">
        <v>102</v>
      </c>
      <c r="AT124" s="223">
        <v>37</v>
      </c>
      <c r="AU124" s="223">
        <v>9</v>
      </c>
      <c r="AV124" s="452">
        <v>0</v>
      </c>
    </row>
    <row r="125" spans="1:48" s="125" customFormat="1" ht="14.9" customHeight="1">
      <c r="A125" s="773" t="s">
        <v>92</v>
      </c>
      <c r="B125" s="770"/>
      <c r="C125" s="972"/>
      <c r="D125" s="770"/>
      <c r="E125" s="770"/>
      <c r="F125" s="972"/>
      <c r="G125" s="770"/>
      <c r="H125" s="770"/>
      <c r="I125" s="972"/>
      <c r="J125" s="770"/>
      <c r="K125" s="770"/>
      <c r="L125" s="972"/>
      <c r="M125" s="770"/>
      <c r="N125" s="772"/>
      <c r="O125" s="775"/>
      <c r="Q125" s="451" t="s">
        <v>92</v>
      </c>
      <c r="R125" s="916"/>
      <c r="S125" s="972"/>
      <c r="T125" s="916"/>
      <c r="U125" s="916"/>
      <c r="V125" s="972"/>
      <c r="W125" s="916"/>
      <c r="X125" s="916"/>
      <c r="Y125" s="972"/>
      <c r="Z125" s="916"/>
      <c r="AA125" s="916"/>
      <c r="AB125" s="972"/>
      <c r="AC125" s="916"/>
      <c r="AD125" s="918">
        <f t="shared" si="60"/>
        <v>0</v>
      </c>
      <c r="AE125" s="919">
        <f t="shared" si="61"/>
        <v>0</v>
      </c>
      <c r="AG125" s="451" t="s">
        <v>92</v>
      </c>
      <c r="AH125" s="916"/>
      <c r="AI125" s="916"/>
      <c r="AJ125" s="916"/>
      <c r="AK125" s="916"/>
      <c r="AL125" s="918">
        <f t="shared" si="62"/>
        <v>0</v>
      </c>
      <c r="AM125" s="916"/>
      <c r="AN125" s="916"/>
      <c r="AO125" s="918">
        <f t="shared" si="63"/>
        <v>0</v>
      </c>
      <c r="AP125" s="917"/>
      <c r="AR125" s="451" t="s">
        <v>92</v>
      </c>
      <c r="AS125" s="223"/>
      <c r="AT125" s="223"/>
      <c r="AU125" s="223"/>
      <c r="AV125" s="452"/>
    </row>
    <row r="126" spans="1:48" s="125" customFormat="1" ht="14.9" customHeight="1">
      <c r="A126" s="774" t="s">
        <v>93</v>
      </c>
      <c r="B126" s="772">
        <v>1863</v>
      </c>
      <c r="C126" s="1007"/>
      <c r="D126" s="772">
        <v>960</v>
      </c>
      <c r="E126" s="772">
        <v>1256</v>
      </c>
      <c r="F126" s="1007"/>
      <c r="G126" s="772">
        <v>682</v>
      </c>
      <c r="H126" s="772">
        <v>1037</v>
      </c>
      <c r="I126" s="1007"/>
      <c r="J126" s="772">
        <v>570</v>
      </c>
      <c r="K126" s="772">
        <v>1172</v>
      </c>
      <c r="L126" s="1007"/>
      <c r="M126" s="772">
        <v>620</v>
      </c>
      <c r="N126" s="772">
        <f t="shared" si="58"/>
        <v>5328</v>
      </c>
      <c r="O126" s="775">
        <f t="shared" si="59"/>
        <v>2832</v>
      </c>
      <c r="Q126" s="447" t="s">
        <v>93</v>
      </c>
      <c r="R126" s="918">
        <v>88</v>
      </c>
      <c r="S126" s="1007"/>
      <c r="T126" s="918">
        <v>33</v>
      </c>
      <c r="U126" s="918">
        <v>51</v>
      </c>
      <c r="V126" s="1007"/>
      <c r="W126" s="918">
        <v>26</v>
      </c>
      <c r="X126" s="918">
        <v>62</v>
      </c>
      <c r="Y126" s="1007"/>
      <c r="Z126" s="918">
        <v>36</v>
      </c>
      <c r="AA126" s="918">
        <v>159</v>
      </c>
      <c r="AB126" s="1007"/>
      <c r="AC126" s="918">
        <v>88</v>
      </c>
      <c r="AD126" s="918">
        <f t="shared" si="60"/>
        <v>360</v>
      </c>
      <c r="AE126" s="919">
        <f t="shared" si="61"/>
        <v>183</v>
      </c>
      <c r="AG126" s="447" t="s">
        <v>93</v>
      </c>
      <c r="AH126" s="918">
        <v>41</v>
      </c>
      <c r="AI126" s="918">
        <v>36</v>
      </c>
      <c r="AJ126" s="918">
        <v>29</v>
      </c>
      <c r="AK126" s="918">
        <v>33</v>
      </c>
      <c r="AL126" s="918">
        <f t="shared" si="62"/>
        <v>139</v>
      </c>
      <c r="AM126" s="918">
        <v>140</v>
      </c>
      <c r="AN126" s="918">
        <v>11</v>
      </c>
      <c r="AO126" s="918">
        <f t="shared" si="63"/>
        <v>151</v>
      </c>
      <c r="AP126" s="919">
        <v>36</v>
      </c>
      <c r="AR126" s="447" t="s">
        <v>220</v>
      </c>
      <c r="AS126" s="223">
        <v>216</v>
      </c>
      <c r="AT126" s="223">
        <v>96</v>
      </c>
      <c r="AU126" s="223">
        <v>5</v>
      </c>
      <c r="AV126" s="452">
        <v>35</v>
      </c>
    </row>
    <row r="127" spans="1:48" s="125" customFormat="1" ht="14.9" customHeight="1">
      <c r="A127" s="774" t="s">
        <v>94</v>
      </c>
      <c r="B127" s="772">
        <v>1853</v>
      </c>
      <c r="C127" s="1007"/>
      <c r="D127" s="772">
        <v>917</v>
      </c>
      <c r="E127" s="772">
        <v>1156</v>
      </c>
      <c r="F127" s="1007"/>
      <c r="G127" s="772">
        <v>601</v>
      </c>
      <c r="H127" s="772">
        <v>961</v>
      </c>
      <c r="I127" s="1007"/>
      <c r="J127" s="772">
        <v>475</v>
      </c>
      <c r="K127" s="772">
        <v>996</v>
      </c>
      <c r="L127" s="1007"/>
      <c r="M127" s="772">
        <v>551</v>
      </c>
      <c r="N127" s="772">
        <f t="shared" si="58"/>
        <v>4966</v>
      </c>
      <c r="O127" s="775">
        <f t="shared" si="59"/>
        <v>2544</v>
      </c>
      <c r="Q127" s="447" t="s">
        <v>94</v>
      </c>
      <c r="R127" s="918">
        <v>110</v>
      </c>
      <c r="S127" s="1007"/>
      <c r="T127" s="918">
        <v>51</v>
      </c>
      <c r="U127" s="918">
        <v>69</v>
      </c>
      <c r="V127" s="1007"/>
      <c r="W127" s="918">
        <v>39</v>
      </c>
      <c r="X127" s="918">
        <v>81</v>
      </c>
      <c r="Y127" s="1007"/>
      <c r="Z127" s="918">
        <v>41</v>
      </c>
      <c r="AA127" s="918">
        <v>185</v>
      </c>
      <c r="AB127" s="1007"/>
      <c r="AC127" s="918">
        <v>106</v>
      </c>
      <c r="AD127" s="918">
        <f t="shared" si="60"/>
        <v>445</v>
      </c>
      <c r="AE127" s="919">
        <f t="shared" si="61"/>
        <v>237</v>
      </c>
      <c r="AG127" s="447" t="s">
        <v>94</v>
      </c>
      <c r="AH127" s="918">
        <v>41</v>
      </c>
      <c r="AI127" s="918">
        <v>33</v>
      </c>
      <c r="AJ127" s="918">
        <v>28</v>
      </c>
      <c r="AK127" s="918">
        <v>28</v>
      </c>
      <c r="AL127" s="918">
        <f t="shared" si="62"/>
        <v>130</v>
      </c>
      <c r="AM127" s="918">
        <v>114</v>
      </c>
      <c r="AN127" s="918">
        <v>18</v>
      </c>
      <c r="AO127" s="918">
        <f t="shared" si="63"/>
        <v>132</v>
      </c>
      <c r="AP127" s="919">
        <v>30</v>
      </c>
      <c r="AR127" s="447" t="s">
        <v>221</v>
      </c>
      <c r="AS127" s="223">
        <v>201</v>
      </c>
      <c r="AT127" s="223">
        <v>81</v>
      </c>
      <c r="AU127" s="223">
        <v>20</v>
      </c>
      <c r="AV127" s="452">
        <v>27</v>
      </c>
    </row>
    <row r="128" spans="1:48" s="125" customFormat="1" ht="14.9" customHeight="1">
      <c r="A128" s="774" t="s">
        <v>95</v>
      </c>
      <c r="B128" s="772">
        <v>963</v>
      </c>
      <c r="C128" s="1007"/>
      <c r="D128" s="772">
        <v>506</v>
      </c>
      <c r="E128" s="772">
        <v>727</v>
      </c>
      <c r="F128" s="1007"/>
      <c r="G128" s="772">
        <v>370</v>
      </c>
      <c r="H128" s="772">
        <v>581</v>
      </c>
      <c r="I128" s="1007"/>
      <c r="J128" s="772">
        <v>310</v>
      </c>
      <c r="K128" s="772">
        <v>632</v>
      </c>
      <c r="L128" s="1007"/>
      <c r="M128" s="772">
        <v>352</v>
      </c>
      <c r="N128" s="772">
        <f t="shared" si="58"/>
        <v>2903</v>
      </c>
      <c r="O128" s="775">
        <f t="shared" si="59"/>
        <v>1538</v>
      </c>
      <c r="Q128" s="447" t="s">
        <v>95</v>
      </c>
      <c r="R128" s="918">
        <v>55</v>
      </c>
      <c r="S128" s="1007"/>
      <c r="T128" s="918">
        <v>27</v>
      </c>
      <c r="U128" s="918">
        <v>28</v>
      </c>
      <c r="V128" s="1007"/>
      <c r="W128" s="918">
        <v>12</v>
      </c>
      <c r="X128" s="918">
        <v>19</v>
      </c>
      <c r="Y128" s="1007"/>
      <c r="Z128" s="918">
        <v>11</v>
      </c>
      <c r="AA128" s="918">
        <v>97</v>
      </c>
      <c r="AB128" s="1007"/>
      <c r="AC128" s="918">
        <v>52</v>
      </c>
      <c r="AD128" s="918">
        <f t="shared" si="60"/>
        <v>199</v>
      </c>
      <c r="AE128" s="919">
        <f t="shared" si="61"/>
        <v>102</v>
      </c>
      <c r="AG128" s="447" t="s">
        <v>95</v>
      </c>
      <c r="AH128" s="918">
        <v>25</v>
      </c>
      <c r="AI128" s="918">
        <v>23</v>
      </c>
      <c r="AJ128" s="918">
        <v>22</v>
      </c>
      <c r="AK128" s="918">
        <v>23</v>
      </c>
      <c r="AL128" s="918">
        <f t="shared" si="62"/>
        <v>93</v>
      </c>
      <c r="AM128" s="918">
        <v>81</v>
      </c>
      <c r="AN128" s="918">
        <v>10</v>
      </c>
      <c r="AO128" s="918">
        <f t="shared" si="63"/>
        <v>91</v>
      </c>
      <c r="AP128" s="919">
        <v>23</v>
      </c>
      <c r="AR128" s="447" t="s">
        <v>222</v>
      </c>
      <c r="AS128" s="223">
        <v>109</v>
      </c>
      <c r="AT128" s="223">
        <v>49</v>
      </c>
      <c r="AU128" s="223">
        <v>23</v>
      </c>
      <c r="AV128" s="452">
        <v>21</v>
      </c>
    </row>
    <row r="129" spans="1:60" s="125" customFormat="1" ht="14.9" customHeight="1">
      <c r="A129" s="773" t="s">
        <v>96</v>
      </c>
      <c r="B129" s="770"/>
      <c r="C129" s="972"/>
      <c r="D129" s="770"/>
      <c r="E129" s="770"/>
      <c r="F129" s="972"/>
      <c r="G129" s="770"/>
      <c r="H129" s="770"/>
      <c r="I129" s="972"/>
      <c r="J129" s="770"/>
      <c r="K129" s="770"/>
      <c r="L129" s="972"/>
      <c r="M129" s="770"/>
      <c r="N129" s="772"/>
      <c r="O129" s="775"/>
      <c r="Q129" s="451" t="s">
        <v>96</v>
      </c>
      <c r="R129" s="916"/>
      <c r="S129" s="972"/>
      <c r="T129" s="916"/>
      <c r="U129" s="916"/>
      <c r="V129" s="972"/>
      <c r="W129" s="916"/>
      <c r="X129" s="916"/>
      <c r="Y129" s="972"/>
      <c r="Z129" s="916"/>
      <c r="AA129" s="916"/>
      <c r="AB129" s="972"/>
      <c r="AC129" s="916"/>
      <c r="AD129" s="916"/>
      <c r="AE129" s="917"/>
      <c r="AG129" s="451" t="s">
        <v>96</v>
      </c>
      <c r="AH129" s="916"/>
      <c r="AI129" s="916"/>
      <c r="AJ129" s="916"/>
      <c r="AK129" s="916"/>
      <c r="AL129" s="918">
        <f t="shared" si="62"/>
        <v>0</v>
      </c>
      <c r="AM129" s="916"/>
      <c r="AN129" s="916"/>
      <c r="AO129" s="918">
        <f t="shared" si="63"/>
        <v>0</v>
      </c>
      <c r="AP129" s="917"/>
      <c r="AR129" s="451" t="s">
        <v>96</v>
      </c>
      <c r="AS129" s="223"/>
      <c r="AT129" s="223"/>
      <c r="AU129" s="223"/>
      <c r="AV129" s="452"/>
    </row>
    <row r="130" spans="1:60" s="125" customFormat="1" ht="14.9" customHeight="1">
      <c r="A130" s="774" t="s">
        <v>98</v>
      </c>
      <c r="B130" s="772">
        <v>106</v>
      </c>
      <c r="C130" s="1007"/>
      <c r="D130" s="772">
        <v>62</v>
      </c>
      <c r="E130" s="772">
        <v>73</v>
      </c>
      <c r="F130" s="1007"/>
      <c r="G130" s="772">
        <v>42</v>
      </c>
      <c r="H130" s="772">
        <v>92</v>
      </c>
      <c r="I130" s="1007"/>
      <c r="J130" s="772">
        <v>43</v>
      </c>
      <c r="K130" s="772">
        <v>76</v>
      </c>
      <c r="L130" s="1007"/>
      <c r="M130" s="772">
        <v>37</v>
      </c>
      <c r="N130" s="772">
        <f t="shared" si="58"/>
        <v>347</v>
      </c>
      <c r="O130" s="775">
        <f t="shared" si="59"/>
        <v>184</v>
      </c>
      <c r="Q130" s="447" t="s">
        <v>98</v>
      </c>
      <c r="R130" s="918">
        <v>3</v>
      </c>
      <c r="S130" s="1007"/>
      <c r="T130" s="918">
        <v>2</v>
      </c>
      <c r="U130" s="918">
        <v>3</v>
      </c>
      <c r="V130" s="1007"/>
      <c r="W130" s="918">
        <v>2</v>
      </c>
      <c r="X130" s="918">
        <v>5</v>
      </c>
      <c r="Y130" s="1007"/>
      <c r="Z130" s="918">
        <v>1</v>
      </c>
      <c r="AA130" s="918">
        <v>5</v>
      </c>
      <c r="AB130" s="1007"/>
      <c r="AC130" s="918">
        <v>5</v>
      </c>
      <c r="AD130" s="918">
        <v>16</v>
      </c>
      <c r="AE130" s="919">
        <v>10</v>
      </c>
      <c r="AG130" s="447" t="s">
        <v>98</v>
      </c>
      <c r="AH130" s="918">
        <v>2</v>
      </c>
      <c r="AI130" s="918">
        <v>2</v>
      </c>
      <c r="AJ130" s="918">
        <v>2</v>
      </c>
      <c r="AK130" s="918">
        <v>2</v>
      </c>
      <c r="AL130" s="918">
        <f t="shared" si="62"/>
        <v>8</v>
      </c>
      <c r="AM130" s="918">
        <v>8</v>
      </c>
      <c r="AN130" s="918">
        <v>0</v>
      </c>
      <c r="AO130" s="918">
        <f t="shared" si="63"/>
        <v>8</v>
      </c>
      <c r="AP130" s="919">
        <v>1</v>
      </c>
      <c r="AR130" s="453" t="s">
        <v>224</v>
      </c>
      <c r="AS130" s="454">
        <v>8</v>
      </c>
      <c r="AT130" s="454">
        <v>6</v>
      </c>
      <c r="AU130" s="454"/>
      <c r="AV130" s="455"/>
    </row>
    <row r="131" spans="1:60" s="125" customFormat="1" ht="14.9" customHeight="1" thickBot="1">
      <c r="A131" s="448" t="s">
        <v>100</v>
      </c>
      <c r="B131" s="776">
        <v>102</v>
      </c>
      <c r="C131" s="920"/>
      <c r="D131" s="776">
        <v>62</v>
      </c>
      <c r="E131" s="776">
        <v>64</v>
      </c>
      <c r="F131" s="920"/>
      <c r="G131" s="776">
        <v>31</v>
      </c>
      <c r="H131" s="776">
        <v>66</v>
      </c>
      <c r="I131" s="920"/>
      <c r="J131" s="776">
        <v>31</v>
      </c>
      <c r="K131" s="776">
        <v>68</v>
      </c>
      <c r="L131" s="920"/>
      <c r="M131" s="776">
        <v>46</v>
      </c>
      <c r="N131" s="772">
        <f t="shared" ref="N131" si="64">+B131+E131+H131+K131</f>
        <v>300</v>
      </c>
      <c r="O131" s="775">
        <f t="shared" ref="O131" si="65">+D131+G131+J131+M131</f>
        <v>170</v>
      </c>
      <c r="P131" s="757"/>
      <c r="Q131" s="448" t="s">
        <v>100</v>
      </c>
      <c r="R131" s="920">
        <v>7</v>
      </c>
      <c r="S131" s="920"/>
      <c r="T131" s="920">
        <v>2</v>
      </c>
      <c r="U131" s="920">
        <v>3</v>
      </c>
      <c r="V131" s="920"/>
      <c r="W131" s="920">
        <v>2</v>
      </c>
      <c r="X131" s="920">
        <v>8</v>
      </c>
      <c r="Y131" s="920"/>
      <c r="Z131" s="920">
        <v>4</v>
      </c>
      <c r="AA131" s="920">
        <v>5</v>
      </c>
      <c r="AB131" s="920"/>
      <c r="AC131" s="920">
        <v>4</v>
      </c>
      <c r="AD131" s="920">
        <v>23</v>
      </c>
      <c r="AE131" s="921">
        <v>12</v>
      </c>
      <c r="AF131" s="709"/>
      <c r="AG131" s="448" t="s">
        <v>100</v>
      </c>
      <c r="AH131" s="920">
        <v>2</v>
      </c>
      <c r="AI131" s="920">
        <v>1</v>
      </c>
      <c r="AJ131" s="920">
        <v>2</v>
      </c>
      <c r="AK131" s="920">
        <v>2</v>
      </c>
      <c r="AL131" s="920">
        <f t="shared" si="62"/>
        <v>7</v>
      </c>
      <c r="AM131" s="920">
        <v>7</v>
      </c>
      <c r="AN131" s="920">
        <v>0</v>
      </c>
      <c r="AO131" s="920">
        <f t="shared" si="63"/>
        <v>7</v>
      </c>
      <c r="AP131" s="921">
        <v>3</v>
      </c>
      <c r="AQ131" s="757"/>
      <c r="AR131" s="448" t="s">
        <v>226</v>
      </c>
      <c r="AS131" s="241">
        <v>31</v>
      </c>
      <c r="AT131" s="241">
        <v>15</v>
      </c>
      <c r="AU131" s="241"/>
      <c r="AV131" s="242">
        <v>3</v>
      </c>
    </row>
    <row r="132" spans="1:60" s="125" customFormat="1" ht="15" customHeight="1">
      <c r="A132" s="1138" t="s">
        <v>450</v>
      </c>
      <c r="B132" s="1138"/>
      <c r="C132" s="1138"/>
      <c r="D132" s="1138"/>
      <c r="E132" s="1138"/>
      <c r="F132" s="1138"/>
      <c r="G132" s="1138"/>
      <c r="H132" s="1138"/>
      <c r="I132" s="1138"/>
      <c r="J132" s="1138"/>
      <c r="K132" s="1138"/>
      <c r="L132" s="1138"/>
      <c r="M132" s="1138"/>
      <c r="N132" s="1138"/>
      <c r="O132" s="1138"/>
      <c r="P132" s="637"/>
      <c r="Q132" s="1138" t="s">
        <v>453</v>
      </c>
      <c r="R132" s="1138"/>
      <c r="S132" s="1138"/>
      <c r="T132" s="1138"/>
      <c r="U132" s="1138"/>
      <c r="V132" s="1138"/>
      <c r="W132" s="1138"/>
      <c r="X132" s="1138"/>
      <c r="Y132" s="1138"/>
      <c r="Z132" s="1138"/>
      <c r="AA132" s="1138"/>
      <c r="AB132" s="1138"/>
      <c r="AC132" s="1138"/>
      <c r="AD132" s="1138"/>
      <c r="AE132" s="1138"/>
      <c r="AF132" s="637"/>
      <c r="AG132" s="1182" t="s">
        <v>457</v>
      </c>
      <c r="AH132" s="1182"/>
      <c r="AI132" s="1182"/>
      <c r="AJ132" s="1182"/>
      <c r="AK132" s="1182"/>
      <c r="AL132" s="1182"/>
      <c r="AM132" s="1182"/>
      <c r="AN132" s="1182"/>
      <c r="AO132" s="1182"/>
      <c r="AP132" s="1182"/>
      <c r="AQ132" s="641"/>
      <c r="AR132" s="1182" t="s">
        <v>460</v>
      </c>
      <c r="AS132" s="1182"/>
      <c r="AT132" s="1182"/>
      <c r="AU132" s="1182"/>
      <c r="AV132" s="1182"/>
      <c r="AW132" s="641"/>
      <c r="AX132" s="641"/>
      <c r="AY132" s="641"/>
      <c r="AZ132" s="641"/>
      <c r="BA132" s="641"/>
      <c r="BB132" s="641"/>
      <c r="BC132" s="641"/>
      <c r="BD132" s="641"/>
      <c r="BE132" s="641"/>
      <c r="BF132" s="641"/>
      <c r="BG132" s="641"/>
      <c r="BH132" s="641"/>
    </row>
    <row r="133" spans="1:60" s="125" customFormat="1" ht="15" customHeight="1">
      <c r="A133" s="1183" t="s">
        <v>293</v>
      </c>
      <c r="B133" s="1183"/>
      <c r="C133" s="1183"/>
      <c r="D133" s="1183"/>
      <c r="E133" s="1183"/>
      <c r="F133" s="1183"/>
      <c r="G133" s="1183"/>
      <c r="H133" s="1183"/>
      <c r="I133" s="1183"/>
      <c r="J133" s="1183"/>
      <c r="K133" s="1183"/>
      <c r="L133" s="1183"/>
      <c r="M133" s="1183"/>
      <c r="N133" s="1183"/>
      <c r="O133" s="1183"/>
      <c r="P133" s="14"/>
      <c r="Q133" s="1183" t="s">
        <v>293</v>
      </c>
      <c r="R133" s="1183"/>
      <c r="S133" s="1183"/>
      <c r="T133" s="1183"/>
      <c r="U133" s="1183"/>
      <c r="V133" s="1183"/>
      <c r="W133" s="1183"/>
      <c r="X133" s="1183"/>
      <c r="Y133" s="1183"/>
      <c r="Z133" s="1183"/>
      <c r="AA133" s="1183"/>
      <c r="AB133" s="1183"/>
      <c r="AC133" s="1183"/>
      <c r="AD133" s="1183"/>
      <c r="AE133" s="1183"/>
      <c r="AF133" s="14"/>
      <c r="AG133" s="1183" t="s">
        <v>293</v>
      </c>
      <c r="AH133" s="1183"/>
      <c r="AI133" s="1183"/>
      <c r="AJ133" s="1183"/>
      <c r="AK133" s="1183"/>
      <c r="AL133" s="1183"/>
      <c r="AM133" s="1183"/>
      <c r="AN133" s="1183"/>
      <c r="AO133" s="1183"/>
      <c r="AP133" s="1183"/>
      <c r="AQ133" s="14"/>
      <c r="AR133" s="1183" t="s">
        <v>293</v>
      </c>
      <c r="AS133" s="1183"/>
      <c r="AT133" s="1183"/>
      <c r="AU133" s="1183"/>
      <c r="AV133" s="118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</row>
    <row r="134" spans="1:60" s="125" customFormat="1" ht="7.5" customHeight="1" thickBot="1">
      <c r="AR134" s="642"/>
      <c r="AS134" s="642"/>
      <c r="AT134" s="642"/>
      <c r="AU134" s="642"/>
      <c r="AV134" s="642"/>
      <c r="AW134" s="642"/>
      <c r="AX134" s="642"/>
      <c r="AY134" s="642"/>
      <c r="AZ134" s="642"/>
      <c r="BA134" s="637"/>
    </row>
    <row r="135" spans="1:60" s="125" customFormat="1" ht="13.5" customHeight="1">
      <c r="A135" s="1311" t="s">
        <v>144</v>
      </c>
      <c r="B135" s="1310" t="s">
        <v>317</v>
      </c>
      <c r="C135" s="1115"/>
      <c r="D135" s="1310"/>
      <c r="E135" s="1310" t="s">
        <v>318</v>
      </c>
      <c r="F135" s="1115"/>
      <c r="G135" s="1310"/>
      <c r="H135" s="1310" t="s">
        <v>319</v>
      </c>
      <c r="I135" s="1115"/>
      <c r="J135" s="1310"/>
      <c r="K135" s="1310" t="s">
        <v>320</v>
      </c>
      <c r="L135" s="1115"/>
      <c r="M135" s="1310"/>
      <c r="N135" s="1310" t="s">
        <v>1</v>
      </c>
      <c r="O135" s="1314"/>
      <c r="Q135" s="1311" t="s">
        <v>0</v>
      </c>
      <c r="R135" s="1310" t="s">
        <v>317</v>
      </c>
      <c r="S135" s="1115"/>
      <c r="T135" s="1310"/>
      <c r="U135" s="1310" t="s">
        <v>318</v>
      </c>
      <c r="V135" s="1115"/>
      <c r="W135" s="1310"/>
      <c r="X135" s="1310" t="s">
        <v>319</v>
      </c>
      <c r="Y135" s="1115"/>
      <c r="Z135" s="1310"/>
      <c r="AA135" s="1310" t="s">
        <v>320</v>
      </c>
      <c r="AB135" s="1115"/>
      <c r="AC135" s="1310"/>
      <c r="AD135" s="1310" t="s">
        <v>1</v>
      </c>
      <c r="AE135" s="1314"/>
      <c r="AG135" s="1311" t="s">
        <v>0</v>
      </c>
      <c r="AH135" s="1310" t="s">
        <v>358</v>
      </c>
      <c r="AI135" s="1310"/>
      <c r="AJ135" s="1310"/>
      <c r="AK135" s="1310"/>
      <c r="AL135" s="1310"/>
      <c r="AM135" s="1168" t="s">
        <v>323</v>
      </c>
      <c r="AN135" s="1168"/>
      <c r="AO135" s="1168"/>
      <c r="AP135" s="1169" t="s">
        <v>324</v>
      </c>
      <c r="AR135" s="1193" t="s">
        <v>0</v>
      </c>
      <c r="AS135" s="1320" t="s">
        <v>269</v>
      </c>
      <c r="AT135" s="1321"/>
      <c r="AU135" s="1320" t="s">
        <v>257</v>
      </c>
      <c r="AV135" s="1322"/>
    </row>
    <row r="136" spans="1:60" s="125" customFormat="1" ht="24.75" customHeight="1">
      <c r="A136" s="1312"/>
      <c r="B136" s="742" t="s">
        <v>313</v>
      </c>
      <c r="C136" s="1005"/>
      <c r="D136" s="742" t="s">
        <v>314</v>
      </c>
      <c r="E136" s="742" t="s">
        <v>313</v>
      </c>
      <c r="F136" s="1005"/>
      <c r="G136" s="742" t="s">
        <v>314</v>
      </c>
      <c r="H136" s="742" t="s">
        <v>313</v>
      </c>
      <c r="I136" s="1005"/>
      <c r="J136" s="742" t="s">
        <v>314</v>
      </c>
      <c r="K136" s="742" t="s">
        <v>313</v>
      </c>
      <c r="L136" s="1005"/>
      <c r="M136" s="742" t="s">
        <v>314</v>
      </c>
      <c r="N136" s="742" t="s">
        <v>313</v>
      </c>
      <c r="O136" s="784" t="s">
        <v>314</v>
      </c>
      <c r="Q136" s="1312"/>
      <c r="R136" s="742" t="s">
        <v>313</v>
      </c>
      <c r="S136" s="1005"/>
      <c r="T136" s="742" t="s">
        <v>314</v>
      </c>
      <c r="U136" s="742" t="s">
        <v>313</v>
      </c>
      <c r="V136" s="1005"/>
      <c r="W136" s="742" t="s">
        <v>314</v>
      </c>
      <c r="X136" s="742" t="s">
        <v>313</v>
      </c>
      <c r="Y136" s="1005"/>
      <c r="Z136" s="742" t="s">
        <v>314</v>
      </c>
      <c r="AA136" s="742" t="s">
        <v>313</v>
      </c>
      <c r="AB136" s="1005"/>
      <c r="AC136" s="742" t="s">
        <v>314</v>
      </c>
      <c r="AD136" s="742" t="s">
        <v>313</v>
      </c>
      <c r="AE136" s="784" t="s">
        <v>314</v>
      </c>
      <c r="AG136" s="1312"/>
      <c r="AH136" s="770" t="s">
        <v>317</v>
      </c>
      <c r="AI136" s="770" t="s">
        <v>318</v>
      </c>
      <c r="AJ136" s="770" t="s">
        <v>319</v>
      </c>
      <c r="AK136" s="770" t="s">
        <v>320</v>
      </c>
      <c r="AL136" s="770" t="s">
        <v>1</v>
      </c>
      <c r="AM136" s="807" t="s">
        <v>474</v>
      </c>
      <c r="AN136" s="807" t="s">
        <v>475</v>
      </c>
      <c r="AO136" s="742" t="s">
        <v>1</v>
      </c>
      <c r="AP136" s="1319"/>
      <c r="AR136" s="1194"/>
      <c r="AS136" s="449" t="s">
        <v>373</v>
      </c>
      <c r="AT136" s="449" t="s">
        <v>262</v>
      </c>
      <c r="AU136" s="449" t="s">
        <v>263</v>
      </c>
      <c r="AV136" s="450" t="s">
        <v>264</v>
      </c>
    </row>
    <row r="137" spans="1:60" s="125" customFormat="1" ht="13.5" customHeight="1">
      <c r="A137" s="773" t="s">
        <v>102</v>
      </c>
      <c r="B137" s="772"/>
      <c r="C137" s="1007"/>
      <c r="D137" s="772"/>
      <c r="E137" s="770"/>
      <c r="F137" s="972"/>
      <c r="G137" s="770"/>
      <c r="H137" s="770"/>
      <c r="I137" s="972"/>
      <c r="J137" s="770"/>
      <c r="K137" s="770"/>
      <c r="L137" s="972"/>
      <c r="M137" s="770"/>
      <c r="N137" s="770"/>
      <c r="O137" s="759"/>
      <c r="Q137" s="773" t="s">
        <v>102</v>
      </c>
      <c r="R137" s="770"/>
      <c r="S137" s="972"/>
      <c r="T137" s="770"/>
      <c r="U137" s="770"/>
      <c r="V137" s="972"/>
      <c r="W137" s="770"/>
      <c r="X137" s="770"/>
      <c r="Y137" s="972"/>
      <c r="Z137" s="770"/>
      <c r="AA137" s="770"/>
      <c r="AB137" s="972"/>
      <c r="AC137" s="770"/>
      <c r="AD137" s="770"/>
      <c r="AE137" s="759"/>
      <c r="AG137" s="773" t="s">
        <v>102</v>
      </c>
      <c r="AH137" s="770"/>
      <c r="AI137" s="770"/>
      <c r="AJ137" s="770"/>
      <c r="AK137" s="770"/>
      <c r="AL137" s="770"/>
      <c r="AM137" s="770"/>
      <c r="AN137" s="770"/>
      <c r="AO137" s="770"/>
      <c r="AP137" s="759"/>
      <c r="AR137" s="451" t="s">
        <v>102</v>
      </c>
      <c r="AS137" s="223"/>
      <c r="AT137" s="223"/>
      <c r="AU137" s="223"/>
      <c r="AV137" s="452"/>
    </row>
    <row r="138" spans="1:60" s="125" customFormat="1" ht="13.5" customHeight="1">
      <c r="A138" s="774" t="s">
        <v>103</v>
      </c>
      <c r="B138" s="772">
        <v>217</v>
      </c>
      <c r="C138" s="1007"/>
      <c r="D138" s="772">
        <v>111</v>
      </c>
      <c r="E138" s="772">
        <v>199</v>
      </c>
      <c r="F138" s="1007"/>
      <c r="G138" s="772">
        <v>103</v>
      </c>
      <c r="H138" s="772">
        <v>134</v>
      </c>
      <c r="I138" s="1007"/>
      <c r="J138" s="772">
        <v>61</v>
      </c>
      <c r="K138" s="772">
        <v>110</v>
      </c>
      <c r="L138" s="1007"/>
      <c r="M138" s="772">
        <v>47</v>
      </c>
      <c r="N138" s="772">
        <f t="shared" ref="N138:N170" si="66">+B138+E138+H138+K138</f>
        <v>660</v>
      </c>
      <c r="O138" s="775">
        <f t="shared" ref="O138:O170" si="67">+D138+G138+J138+M138</f>
        <v>322</v>
      </c>
      <c r="Q138" s="774" t="s">
        <v>103</v>
      </c>
      <c r="R138" s="772">
        <v>20</v>
      </c>
      <c r="S138" s="1007"/>
      <c r="T138" s="772">
        <v>9</v>
      </c>
      <c r="U138" s="772">
        <v>11</v>
      </c>
      <c r="V138" s="1007"/>
      <c r="W138" s="772">
        <v>6</v>
      </c>
      <c r="X138" s="772">
        <v>10</v>
      </c>
      <c r="Y138" s="1007"/>
      <c r="Z138" s="772">
        <v>7</v>
      </c>
      <c r="AA138" s="772">
        <v>3</v>
      </c>
      <c r="AB138" s="1007"/>
      <c r="AC138" s="772">
        <v>2</v>
      </c>
      <c r="AD138" s="772">
        <f t="shared" ref="AD138:AD170" si="68">+R138+U138+X138+AA138</f>
        <v>44</v>
      </c>
      <c r="AE138" s="775">
        <f t="shared" ref="AE138:AE170" si="69">+T138+W138+Z138+AC138</f>
        <v>24</v>
      </c>
      <c r="AG138" s="774" t="s">
        <v>103</v>
      </c>
      <c r="AH138" s="772">
        <v>5</v>
      </c>
      <c r="AI138" s="772">
        <v>5</v>
      </c>
      <c r="AJ138" s="772">
        <v>3</v>
      </c>
      <c r="AK138" s="772">
        <v>3</v>
      </c>
      <c r="AL138" s="772">
        <f t="shared" ref="AL138:AL170" si="70">SUM(AH138:AK138)</f>
        <v>16</v>
      </c>
      <c r="AM138" s="772">
        <v>13</v>
      </c>
      <c r="AN138" s="772">
        <v>4</v>
      </c>
      <c r="AO138" s="772">
        <f t="shared" ref="AO138:AO170" si="71">SUM(AM138:AN138)</f>
        <v>17</v>
      </c>
      <c r="AP138" s="775">
        <v>4</v>
      </c>
      <c r="AR138" s="447" t="s">
        <v>228</v>
      </c>
      <c r="AS138" s="223">
        <v>29</v>
      </c>
      <c r="AT138" s="223">
        <v>8</v>
      </c>
      <c r="AU138" s="223">
        <v>0</v>
      </c>
      <c r="AV138" s="452">
        <v>1</v>
      </c>
    </row>
    <row r="139" spans="1:60" s="125" customFormat="1" ht="13.5" customHeight="1">
      <c r="A139" s="774" t="s">
        <v>104</v>
      </c>
      <c r="B139" s="772">
        <v>275</v>
      </c>
      <c r="C139" s="1007"/>
      <c r="D139" s="772">
        <v>126</v>
      </c>
      <c r="E139" s="772">
        <v>217</v>
      </c>
      <c r="F139" s="1007"/>
      <c r="G139" s="772">
        <v>106</v>
      </c>
      <c r="H139" s="772">
        <v>132</v>
      </c>
      <c r="I139" s="1007"/>
      <c r="J139" s="772">
        <v>72</v>
      </c>
      <c r="K139" s="772">
        <v>123</v>
      </c>
      <c r="L139" s="1007"/>
      <c r="M139" s="772">
        <v>59</v>
      </c>
      <c r="N139" s="772">
        <f t="shared" si="66"/>
        <v>747</v>
      </c>
      <c r="O139" s="775">
        <f t="shared" si="67"/>
        <v>363</v>
      </c>
      <c r="Q139" s="774" t="s">
        <v>104</v>
      </c>
      <c r="R139" s="772">
        <v>14</v>
      </c>
      <c r="S139" s="1007"/>
      <c r="T139" s="772">
        <v>7</v>
      </c>
      <c r="U139" s="772">
        <v>12</v>
      </c>
      <c r="V139" s="1007"/>
      <c r="W139" s="772">
        <v>7</v>
      </c>
      <c r="X139" s="772">
        <v>19</v>
      </c>
      <c r="Y139" s="1007"/>
      <c r="Z139" s="772">
        <v>8</v>
      </c>
      <c r="AA139" s="772">
        <v>1</v>
      </c>
      <c r="AB139" s="1007"/>
      <c r="AC139" s="772">
        <v>1</v>
      </c>
      <c r="AD139" s="772">
        <f t="shared" si="68"/>
        <v>46</v>
      </c>
      <c r="AE139" s="775">
        <f t="shared" si="69"/>
        <v>23</v>
      </c>
      <c r="AG139" s="774" t="s">
        <v>104</v>
      </c>
      <c r="AH139" s="772">
        <v>5</v>
      </c>
      <c r="AI139" s="772">
        <v>5</v>
      </c>
      <c r="AJ139" s="772">
        <v>5</v>
      </c>
      <c r="AK139" s="772">
        <v>4</v>
      </c>
      <c r="AL139" s="772">
        <f t="shared" si="70"/>
        <v>19</v>
      </c>
      <c r="AM139" s="772">
        <v>15</v>
      </c>
      <c r="AN139" s="772">
        <v>4</v>
      </c>
      <c r="AO139" s="772">
        <f t="shared" si="71"/>
        <v>19</v>
      </c>
      <c r="AP139" s="775">
        <v>5</v>
      </c>
      <c r="AR139" s="447" t="s">
        <v>229</v>
      </c>
      <c r="AS139" s="223">
        <v>13</v>
      </c>
      <c r="AT139" s="223">
        <v>3</v>
      </c>
      <c r="AU139" s="223">
        <v>0</v>
      </c>
      <c r="AV139" s="452">
        <v>1</v>
      </c>
    </row>
    <row r="140" spans="1:60" s="125" customFormat="1" ht="13.5" customHeight="1">
      <c r="A140" s="774" t="s">
        <v>105</v>
      </c>
      <c r="B140" s="772">
        <v>7</v>
      </c>
      <c r="C140" s="1007"/>
      <c r="D140" s="772">
        <v>4</v>
      </c>
      <c r="E140" s="772">
        <v>8</v>
      </c>
      <c r="F140" s="1007"/>
      <c r="G140" s="772">
        <v>5</v>
      </c>
      <c r="H140" s="772">
        <v>12</v>
      </c>
      <c r="I140" s="1007"/>
      <c r="J140" s="772">
        <v>6</v>
      </c>
      <c r="K140" s="772">
        <v>0</v>
      </c>
      <c r="L140" s="1007"/>
      <c r="M140" s="772">
        <v>0</v>
      </c>
      <c r="N140" s="772">
        <f t="shared" si="66"/>
        <v>27</v>
      </c>
      <c r="O140" s="775">
        <f t="shared" si="67"/>
        <v>15</v>
      </c>
      <c r="Q140" s="774" t="s">
        <v>105</v>
      </c>
      <c r="R140" s="772">
        <v>0</v>
      </c>
      <c r="S140" s="1007"/>
      <c r="T140" s="772">
        <v>0</v>
      </c>
      <c r="U140" s="772">
        <v>0</v>
      </c>
      <c r="V140" s="1007"/>
      <c r="W140" s="772">
        <v>0</v>
      </c>
      <c r="X140" s="772">
        <v>0</v>
      </c>
      <c r="Y140" s="1007"/>
      <c r="Z140" s="772">
        <v>0</v>
      </c>
      <c r="AA140" s="772">
        <v>0</v>
      </c>
      <c r="AB140" s="1007"/>
      <c r="AC140" s="772">
        <v>0</v>
      </c>
      <c r="AD140" s="772">
        <f t="shared" si="68"/>
        <v>0</v>
      </c>
      <c r="AE140" s="775">
        <f t="shared" si="69"/>
        <v>0</v>
      </c>
      <c r="AG140" s="774" t="s">
        <v>105</v>
      </c>
      <c r="AH140" s="772">
        <v>1</v>
      </c>
      <c r="AI140" s="772">
        <v>1</v>
      </c>
      <c r="AJ140" s="772">
        <v>1</v>
      </c>
      <c r="AK140" s="772"/>
      <c r="AL140" s="772">
        <f t="shared" si="70"/>
        <v>3</v>
      </c>
      <c r="AM140" s="772">
        <v>3</v>
      </c>
      <c r="AN140" s="772">
        <v>0</v>
      </c>
      <c r="AO140" s="772">
        <f t="shared" si="71"/>
        <v>3</v>
      </c>
      <c r="AP140" s="775">
        <v>1</v>
      </c>
      <c r="AR140" s="447" t="s">
        <v>230</v>
      </c>
      <c r="AS140" s="223">
        <v>7</v>
      </c>
      <c r="AT140" s="223">
        <v>1</v>
      </c>
      <c r="AU140" s="223">
        <v>0</v>
      </c>
      <c r="AV140" s="452">
        <v>2</v>
      </c>
    </row>
    <row r="141" spans="1:60" s="125" customFormat="1" ht="13.5" customHeight="1">
      <c r="A141" s="774" t="s">
        <v>106</v>
      </c>
      <c r="B141" s="772">
        <v>336</v>
      </c>
      <c r="C141" s="1007"/>
      <c r="D141" s="772">
        <v>168</v>
      </c>
      <c r="E141" s="772">
        <v>114</v>
      </c>
      <c r="F141" s="1007"/>
      <c r="G141" s="772">
        <v>58</v>
      </c>
      <c r="H141" s="772">
        <v>92</v>
      </c>
      <c r="I141" s="1007"/>
      <c r="J141" s="772">
        <v>43</v>
      </c>
      <c r="K141" s="772">
        <v>97</v>
      </c>
      <c r="L141" s="1007"/>
      <c r="M141" s="772">
        <v>32</v>
      </c>
      <c r="N141" s="772">
        <f t="shared" si="66"/>
        <v>639</v>
      </c>
      <c r="O141" s="775">
        <f t="shared" si="67"/>
        <v>301</v>
      </c>
      <c r="Q141" s="774" t="s">
        <v>106</v>
      </c>
      <c r="R141" s="772">
        <v>30</v>
      </c>
      <c r="S141" s="1007"/>
      <c r="T141" s="772">
        <v>14</v>
      </c>
      <c r="U141" s="772">
        <v>9</v>
      </c>
      <c r="V141" s="1007"/>
      <c r="W141" s="772">
        <v>4</v>
      </c>
      <c r="X141" s="772">
        <v>19</v>
      </c>
      <c r="Y141" s="1007"/>
      <c r="Z141" s="772">
        <v>7</v>
      </c>
      <c r="AA141" s="772">
        <v>11</v>
      </c>
      <c r="AB141" s="1007"/>
      <c r="AC141" s="772">
        <v>5</v>
      </c>
      <c r="AD141" s="772">
        <f t="shared" si="68"/>
        <v>69</v>
      </c>
      <c r="AE141" s="775">
        <f t="shared" si="69"/>
        <v>30</v>
      </c>
      <c r="AG141" s="774" t="s">
        <v>106</v>
      </c>
      <c r="AH141" s="772">
        <v>8</v>
      </c>
      <c r="AI141" s="772">
        <v>5</v>
      </c>
      <c r="AJ141" s="772">
        <v>4</v>
      </c>
      <c r="AK141" s="772">
        <v>4</v>
      </c>
      <c r="AL141" s="772">
        <f t="shared" si="70"/>
        <v>21</v>
      </c>
      <c r="AM141" s="772">
        <v>19</v>
      </c>
      <c r="AN141" s="772">
        <v>0</v>
      </c>
      <c r="AO141" s="772">
        <f t="shared" si="71"/>
        <v>19</v>
      </c>
      <c r="AP141" s="775">
        <v>4</v>
      </c>
      <c r="AR141" s="447" t="s">
        <v>231</v>
      </c>
      <c r="AS141" s="223">
        <v>36</v>
      </c>
      <c r="AT141" s="223">
        <v>18</v>
      </c>
      <c r="AU141" s="223">
        <v>2</v>
      </c>
      <c r="AV141" s="452">
        <v>3</v>
      </c>
    </row>
    <row r="142" spans="1:60" s="125" customFormat="1" ht="13.5" customHeight="1">
      <c r="A142" s="774" t="s">
        <v>107</v>
      </c>
      <c r="B142" s="772">
        <v>464</v>
      </c>
      <c r="C142" s="1007"/>
      <c r="D142" s="772">
        <v>237</v>
      </c>
      <c r="E142" s="772">
        <v>499</v>
      </c>
      <c r="F142" s="1007"/>
      <c r="G142" s="772">
        <v>274</v>
      </c>
      <c r="H142" s="772">
        <v>413</v>
      </c>
      <c r="I142" s="1007"/>
      <c r="J142" s="772">
        <v>210</v>
      </c>
      <c r="K142" s="772">
        <v>447</v>
      </c>
      <c r="L142" s="1007"/>
      <c r="M142" s="772">
        <v>218</v>
      </c>
      <c r="N142" s="772">
        <f t="shared" si="66"/>
        <v>1823</v>
      </c>
      <c r="O142" s="775">
        <f t="shared" si="67"/>
        <v>939</v>
      </c>
      <c r="Q142" s="774" t="s">
        <v>107</v>
      </c>
      <c r="R142" s="772">
        <v>31</v>
      </c>
      <c r="S142" s="1007"/>
      <c r="T142" s="772">
        <v>14</v>
      </c>
      <c r="U142" s="772">
        <v>39</v>
      </c>
      <c r="V142" s="1007"/>
      <c r="W142" s="772">
        <v>19</v>
      </c>
      <c r="X142" s="772">
        <v>15</v>
      </c>
      <c r="Y142" s="1007"/>
      <c r="Z142" s="772">
        <v>7</v>
      </c>
      <c r="AA142" s="772">
        <v>36</v>
      </c>
      <c r="AB142" s="1007"/>
      <c r="AC142" s="772">
        <v>14</v>
      </c>
      <c r="AD142" s="772">
        <f t="shared" si="68"/>
        <v>121</v>
      </c>
      <c r="AE142" s="775">
        <f t="shared" si="69"/>
        <v>54</v>
      </c>
      <c r="AG142" s="774" t="s">
        <v>107</v>
      </c>
      <c r="AH142" s="772">
        <v>12</v>
      </c>
      <c r="AI142" s="772">
        <v>10</v>
      </c>
      <c r="AJ142" s="772">
        <v>10</v>
      </c>
      <c r="AK142" s="772">
        <v>9</v>
      </c>
      <c r="AL142" s="772">
        <f t="shared" si="70"/>
        <v>41</v>
      </c>
      <c r="AM142" s="772">
        <v>43</v>
      </c>
      <c r="AN142" s="772">
        <v>1</v>
      </c>
      <c r="AO142" s="772">
        <f t="shared" si="71"/>
        <v>44</v>
      </c>
      <c r="AP142" s="775">
        <v>11</v>
      </c>
      <c r="AR142" s="447" t="s">
        <v>232</v>
      </c>
      <c r="AS142" s="223">
        <v>64</v>
      </c>
      <c r="AT142" s="223">
        <v>37</v>
      </c>
      <c r="AU142" s="223">
        <v>5</v>
      </c>
      <c r="AV142" s="452">
        <v>22</v>
      </c>
    </row>
    <row r="143" spans="1:60" s="125" customFormat="1" ht="13.5" customHeight="1">
      <c r="A143" s="773" t="s">
        <v>108</v>
      </c>
      <c r="B143" s="772"/>
      <c r="C143" s="1007"/>
      <c r="D143" s="772"/>
      <c r="E143" s="770"/>
      <c r="F143" s="972"/>
      <c r="G143" s="770"/>
      <c r="H143" s="770"/>
      <c r="I143" s="972"/>
      <c r="J143" s="770"/>
      <c r="K143" s="770"/>
      <c r="L143" s="972"/>
      <c r="M143" s="770"/>
      <c r="N143" s="772"/>
      <c r="O143" s="775"/>
      <c r="Q143" s="773" t="s">
        <v>108</v>
      </c>
      <c r="R143" s="772"/>
      <c r="S143" s="1007"/>
      <c r="T143" s="772"/>
      <c r="U143" s="772"/>
      <c r="V143" s="1007"/>
      <c r="W143" s="772"/>
      <c r="X143" s="770"/>
      <c r="Y143" s="972"/>
      <c r="Z143" s="770"/>
      <c r="AA143" s="770"/>
      <c r="AB143" s="972"/>
      <c r="AC143" s="770"/>
      <c r="AD143" s="772">
        <f t="shared" si="68"/>
        <v>0</v>
      </c>
      <c r="AE143" s="775">
        <f t="shared" si="69"/>
        <v>0</v>
      </c>
      <c r="AG143" s="773" t="s">
        <v>108</v>
      </c>
      <c r="AH143" s="770"/>
      <c r="AI143" s="770"/>
      <c r="AJ143" s="770"/>
      <c r="AK143" s="770"/>
      <c r="AL143" s="772">
        <f t="shared" si="70"/>
        <v>0</v>
      </c>
      <c r="AM143" s="770"/>
      <c r="AN143" s="770"/>
      <c r="AO143" s="772">
        <f t="shared" si="71"/>
        <v>0</v>
      </c>
      <c r="AP143" s="759"/>
      <c r="AR143" s="451" t="s">
        <v>108</v>
      </c>
      <c r="AS143" s="223"/>
      <c r="AT143" s="223"/>
      <c r="AU143" s="223"/>
      <c r="AV143" s="452"/>
    </row>
    <row r="144" spans="1:60" s="125" customFormat="1" ht="13.5" customHeight="1">
      <c r="A144" s="774" t="s">
        <v>109</v>
      </c>
      <c r="B144" s="772">
        <v>2198</v>
      </c>
      <c r="C144" s="1007"/>
      <c r="D144" s="772">
        <v>1113</v>
      </c>
      <c r="E144" s="772">
        <v>1609</v>
      </c>
      <c r="F144" s="1007"/>
      <c r="G144" s="772">
        <v>786</v>
      </c>
      <c r="H144" s="772">
        <v>1403</v>
      </c>
      <c r="I144" s="1007"/>
      <c r="J144" s="772">
        <v>614</v>
      </c>
      <c r="K144" s="772">
        <v>1553</v>
      </c>
      <c r="L144" s="1007"/>
      <c r="M144" s="772">
        <v>683</v>
      </c>
      <c r="N144" s="772">
        <f t="shared" si="66"/>
        <v>6763</v>
      </c>
      <c r="O144" s="775">
        <f t="shared" si="67"/>
        <v>3196</v>
      </c>
      <c r="Q144" s="774" t="s">
        <v>109</v>
      </c>
      <c r="R144" s="772">
        <v>70</v>
      </c>
      <c r="S144" s="1007"/>
      <c r="T144" s="772">
        <v>41</v>
      </c>
      <c r="U144" s="772">
        <v>55</v>
      </c>
      <c r="V144" s="1007"/>
      <c r="W144" s="772">
        <v>26</v>
      </c>
      <c r="X144" s="772">
        <v>48</v>
      </c>
      <c r="Y144" s="1007"/>
      <c r="Z144" s="772">
        <v>22</v>
      </c>
      <c r="AA144" s="772">
        <v>187</v>
      </c>
      <c r="AB144" s="1007"/>
      <c r="AC144" s="772">
        <v>82</v>
      </c>
      <c r="AD144" s="772">
        <f t="shared" si="68"/>
        <v>360</v>
      </c>
      <c r="AE144" s="775">
        <f t="shared" si="69"/>
        <v>171</v>
      </c>
      <c r="AG144" s="774" t="s">
        <v>109</v>
      </c>
      <c r="AH144" s="772">
        <v>47</v>
      </c>
      <c r="AI144" s="772">
        <v>43</v>
      </c>
      <c r="AJ144" s="772">
        <v>40</v>
      </c>
      <c r="AK144" s="772">
        <v>33</v>
      </c>
      <c r="AL144" s="772">
        <f t="shared" si="70"/>
        <v>163</v>
      </c>
      <c r="AM144" s="772">
        <v>73</v>
      </c>
      <c r="AN144" s="772">
        <v>78</v>
      </c>
      <c r="AO144" s="772">
        <f t="shared" si="71"/>
        <v>151</v>
      </c>
      <c r="AP144" s="775">
        <v>48</v>
      </c>
      <c r="AR144" s="447" t="s">
        <v>233</v>
      </c>
      <c r="AS144" s="223">
        <v>239</v>
      </c>
      <c r="AT144" s="223">
        <v>29</v>
      </c>
      <c r="AU144" s="223">
        <v>6</v>
      </c>
      <c r="AV144" s="452">
        <v>17</v>
      </c>
    </row>
    <row r="145" spans="1:48" s="125" customFormat="1" ht="13.5" customHeight="1">
      <c r="A145" s="774" t="s">
        <v>110</v>
      </c>
      <c r="B145" s="772">
        <v>334</v>
      </c>
      <c r="C145" s="1007"/>
      <c r="D145" s="772">
        <v>184</v>
      </c>
      <c r="E145" s="772">
        <v>329</v>
      </c>
      <c r="F145" s="1007"/>
      <c r="G145" s="772">
        <v>157</v>
      </c>
      <c r="H145" s="772">
        <v>272</v>
      </c>
      <c r="I145" s="1007"/>
      <c r="J145" s="772">
        <v>141</v>
      </c>
      <c r="K145" s="772">
        <v>451</v>
      </c>
      <c r="L145" s="1007"/>
      <c r="M145" s="772">
        <v>189</v>
      </c>
      <c r="N145" s="772">
        <f t="shared" si="66"/>
        <v>1386</v>
      </c>
      <c r="O145" s="775">
        <f t="shared" si="67"/>
        <v>671</v>
      </c>
      <c r="Q145" s="774" t="s">
        <v>110</v>
      </c>
      <c r="R145" s="772">
        <v>2</v>
      </c>
      <c r="S145" s="1007"/>
      <c r="T145" s="772">
        <v>2</v>
      </c>
      <c r="U145" s="772">
        <v>2</v>
      </c>
      <c r="V145" s="1007"/>
      <c r="W145" s="772">
        <v>1</v>
      </c>
      <c r="X145" s="772">
        <v>2</v>
      </c>
      <c r="Y145" s="1007"/>
      <c r="Z145" s="772">
        <v>2</v>
      </c>
      <c r="AA145" s="772">
        <v>82</v>
      </c>
      <c r="AB145" s="1007"/>
      <c r="AC145" s="772">
        <v>37</v>
      </c>
      <c r="AD145" s="772">
        <f t="shared" si="68"/>
        <v>88</v>
      </c>
      <c r="AE145" s="775">
        <f t="shared" si="69"/>
        <v>42</v>
      </c>
      <c r="AG145" s="774" t="s">
        <v>110</v>
      </c>
      <c r="AH145" s="772">
        <v>10</v>
      </c>
      <c r="AI145" s="772">
        <v>10</v>
      </c>
      <c r="AJ145" s="772">
        <v>8</v>
      </c>
      <c r="AK145" s="772">
        <v>10</v>
      </c>
      <c r="AL145" s="772">
        <f t="shared" si="70"/>
        <v>38</v>
      </c>
      <c r="AM145" s="772">
        <v>33</v>
      </c>
      <c r="AN145" s="772">
        <v>9</v>
      </c>
      <c r="AO145" s="772">
        <f t="shared" si="71"/>
        <v>42</v>
      </c>
      <c r="AP145" s="775">
        <v>10</v>
      </c>
      <c r="AR145" s="447" t="s">
        <v>234</v>
      </c>
      <c r="AS145" s="223">
        <v>62</v>
      </c>
      <c r="AT145" s="223">
        <v>19</v>
      </c>
      <c r="AU145" s="223">
        <v>6</v>
      </c>
      <c r="AV145" s="452">
        <v>8</v>
      </c>
    </row>
    <row r="146" spans="1:48" s="125" customFormat="1" ht="13.5" customHeight="1">
      <c r="A146" s="774" t="s">
        <v>111</v>
      </c>
      <c r="B146" s="772">
        <v>655</v>
      </c>
      <c r="C146" s="1007"/>
      <c r="D146" s="772">
        <v>343</v>
      </c>
      <c r="E146" s="772">
        <v>726</v>
      </c>
      <c r="F146" s="1007"/>
      <c r="G146" s="772">
        <v>342</v>
      </c>
      <c r="H146" s="772">
        <v>1344</v>
      </c>
      <c r="I146" s="1007"/>
      <c r="J146" s="772">
        <v>603</v>
      </c>
      <c r="K146" s="772">
        <v>1460</v>
      </c>
      <c r="L146" s="1007"/>
      <c r="M146" s="772">
        <v>641</v>
      </c>
      <c r="N146" s="772">
        <f t="shared" si="66"/>
        <v>4185</v>
      </c>
      <c r="O146" s="775">
        <f t="shared" si="67"/>
        <v>1929</v>
      </c>
      <c r="Q146" s="774" t="s">
        <v>111</v>
      </c>
      <c r="R146" s="772">
        <v>28</v>
      </c>
      <c r="S146" s="1007"/>
      <c r="T146" s="772">
        <v>9</v>
      </c>
      <c r="U146" s="772">
        <v>14</v>
      </c>
      <c r="V146" s="1007"/>
      <c r="W146" s="772">
        <v>6</v>
      </c>
      <c r="X146" s="772">
        <v>18</v>
      </c>
      <c r="Y146" s="1007"/>
      <c r="Z146" s="772">
        <v>4</v>
      </c>
      <c r="AA146" s="772">
        <v>95</v>
      </c>
      <c r="AB146" s="1007"/>
      <c r="AC146" s="772">
        <v>50</v>
      </c>
      <c r="AD146" s="772">
        <f t="shared" si="68"/>
        <v>155</v>
      </c>
      <c r="AE146" s="775">
        <f t="shared" si="69"/>
        <v>69</v>
      </c>
      <c r="AG146" s="774" t="s">
        <v>111</v>
      </c>
      <c r="AH146" s="772">
        <v>20</v>
      </c>
      <c r="AI146" s="772">
        <v>22</v>
      </c>
      <c r="AJ146" s="772">
        <v>32</v>
      </c>
      <c r="AK146" s="772">
        <v>33</v>
      </c>
      <c r="AL146" s="772">
        <f t="shared" si="70"/>
        <v>107</v>
      </c>
      <c r="AM146" s="772">
        <v>76</v>
      </c>
      <c r="AN146" s="772">
        <v>38</v>
      </c>
      <c r="AO146" s="772">
        <f t="shared" si="71"/>
        <v>114</v>
      </c>
      <c r="AP146" s="775">
        <v>31</v>
      </c>
      <c r="AR146" s="447" t="s">
        <v>235</v>
      </c>
      <c r="AS146" s="223">
        <v>148</v>
      </c>
      <c r="AT146" s="223">
        <v>34</v>
      </c>
      <c r="AU146" s="223">
        <v>3</v>
      </c>
      <c r="AV146" s="452">
        <v>17</v>
      </c>
    </row>
    <row r="147" spans="1:48" s="125" customFormat="1" ht="13.5" customHeight="1">
      <c r="A147" s="774" t="s">
        <v>112</v>
      </c>
      <c r="B147" s="772">
        <v>444</v>
      </c>
      <c r="C147" s="1007"/>
      <c r="D147" s="772">
        <v>205</v>
      </c>
      <c r="E147" s="772">
        <v>300</v>
      </c>
      <c r="F147" s="1007"/>
      <c r="G147" s="772">
        <v>137</v>
      </c>
      <c r="H147" s="772">
        <v>276</v>
      </c>
      <c r="I147" s="1007"/>
      <c r="J147" s="772">
        <v>124</v>
      </c>
      <c r="K147" s="772">
        <v>364</v>
      </c>
      <c r="L147" s="1007"/>
      <c r="M147" s="772">
        <v>155</v>
      </c>
      <c r="N147" s="772">
        <f t="shared" si="66"/>
        <v>1384</v>
      </c>
      <c r="O147" s="775">
        <f t="shared" si="67"/>
        <v>621</v>
      </c>
      <c r="Q147" s="774" t="s">
        <v>112</v>
      </c>
      <c r="R147" s="772">
        <v>11</v>
      </c>
      <c r="S147" s="1007"/>
      <c r="T147" s="772">
        <v>6</v>
      </c>
      <c r="U147" s="772">
        <v>16</v>
      </c>
      <c r="V147" s="1007"/>
      <c r="W147" s="772">
        <v>9</v>
      </c>
      <c r="X147" s="772">
        <v>16</v>
      </c>
      <c r="Y147" s="1007"/>
      <c r="Z147" s="772">
        <v>5</v>
      </c>
      <c r="AA147" s="772">
        <v>29</v>
      </c>
      <c r="AB147" s="1007"/>
      <c r="AC147" s="772">
        <v>17</v>
      </c>
      <c r="AD147" s="772">
        <f t="shared" si="68"/>
        <v>72</v>
      </c>
      <c r="AE147" s="775">
        <f t="shared" si="69"/>
        <v>37</v>
      </c>
      <c r="AG147" s="774" t="s">
        <v>112</v>
      </c>
      <c r="AH147" s="772">
        <v>10</v>
      </c>
      <c r="AI147" s="772">
        <v>6</v>
      </c>
      <c r="AJ147" s="772">
        <v>6</v>
      </c>
      <c r="AK147" s="772">
        <v>7</v>
      </c>
      <c r="AL147" s="772">
        <f t="shared" si="70"/>
        <v>29</v>
      </c>
      <c r="AM147" s="772">
        <v>21</v>
      </c>
      <c r="AN147" s="772">
        <v>14</v>
      </c>
      <c r="AO147" s="772">
        <f t="shared" si="71"/>
        <v>35</v>
      </c>
      <c r="AP147" s="775">
        <v>5</v>
      </c>
      <c r="AR147" s="447" t="s">
        <v>236</v>
      </c>
      <c r="AS147" s="223">
        <v>48</v>
      </c>
      <c r="AT147" s="223">
        <v>8</v>
      </c>
      <c r="AU147" s="223">
        <v>0</v>
      </c>
      <c r="AV147" s="452">
        <v>4</v>
      </c>
    </row>
    <row r="148" spans="1:48" s="125" customFormat="1" ht="13.5" customHeight="1">
      <c r="A148" s="773" t="s">
        <v>113</v>
      </c>
      <c r="B148" s="770"/>
      <c r="C148" s="972"/>
      <c r="D148" s="770"/>
      <c r="E148" s="770"/>
      <c r="F148" s="972"/>
      <c r="G148" s="770"/>
      <c r="H148" s="770"/>
      <c r="I148" s="972"/>
      <c r="J148" s="770"/>
      <c r="K148" s="770"/>
      <c r="L148" s="972"/>
      <c r="M148" s="770"/>
      <c r="N148" s="772"/>
      <c r="O148" s="775"/>
      <c r="Q148" s="773" t="s">
        <v>113</v>
      </c>
      <c r="R148" s="770"/>
      <c r="S148" s="972"/>
      <c r="T148" s="770"/>
      <c r="U148" s="770"/>
      <c r="V148" s="972"/>
      <c r="W148" s="770"/>
      <c r="X148" s="770"/>
      <c r="Y148" s="972"/>
      <c r="Z148" s="770"/>
      <c r="AA148" s="770"/>
      <c r="AB148" s="972"/>
      <c r="AC148" s="770"/>
      <c r="AD148" s="772">
        <f t="shared" si="68"/>
        <v>0</v>
      </c>
      <c r="AE148" s="775">
        <f t="shared" si="69"/>
        <v>0</v>
      </c>
      <c r="AG148" s="773" t="s">
        <v>113</v>
      </c>
      <c r="AH148" s="770"/>
      <c r="AI148" s="770"/>
      <c r="AJ148" s="770"/>
      <c r="AK148" s="770"/>
      <c r="AL148" s="772">
        <f t="shared" si="70"/>
        <v>0</v>
      </c>
      <c r="AM148" s="770"/>
      <c r="AN148" s="770"/>
      <c r="AO148" s="772">
        <f t="shared" si="71"/>
        <v>0</v>
      </c>
      <c r="AP148" s="759"/>
      <c r="AR148" s="451" t="s">
        <v>113</v>
      </c>
      <c r="AS148" s="223"/>
      <c r="AT148" s="223"/>
      <c r="AU148" s="223"/>
      <c r="AV148" s="452"/>
    </row>
    <row r="149" spans="1:48" s="125" customFormat="1" ht="13.5" customHeight="1">
      <c r="A149" s="774" t="s">
        <v>114</v>
      </c>
      <c r="B149" s="772">
        <v>425</v>
      </c>
      <c r="C149" s="1007"/>
      <c r="D149" s="772">
        <v>211</v>
      </c>
      <c r="E149" s="772">
        <v>226</v>
      </c>
      <c r="F149" s="1007"/>
      <c r="G149" s="772">
        <v>111</v>
      </c>
      <c r="H149" s="772">
        <v>126</v>
      </c>
      <c r="I149" s="1007"/>
      <c r="J149" s="772">
        <v>69</v>
      </c>
      <c r="K149" s="772">
        <v>63</v>
      </c>
      <c r="L149" s="1007"/>
      <c r="M149" s="772">
        <v>25</v>
      </c>
      <c r="N149" s="772">
        <f t="shared" si="66"/>
        <v>840</v>
      </c>
      <c r="O149" s="775">
        <f t="shared" si="67"/>
        <v>416</v>
      </c>
      <c r="Q149" s="774" t="s">
        <v>114</v>
      </c>
      <c r="R149" s="772">
        <v>30</v>
      </c>
      <c r="S149" s="1007"/>
      <c r="T149" s="772">
        <v>19</v>
      </c>
      <c r="U149" s="772">
        <v>11</v>
      </c>
      <c r="V149" s="1007"/>
      <c r="W149" s="772">
        <v>6</v>
      </c>
      <c r="X149" s="772">
        <v>4</v>
      </c>
      <c r="Y149" s="1007"/>
      <c r="Z149" s="772">
        <v>3</v>
      </c>
      <c r="AA149" s="772">
        <v>4</v>
      </c>
      <c r="AB149" s="1007"/>
      <c r="AC149" s="772">
        <v>0</v>
      </c>
      <c r="AD149" s="772">
        <f t="shared" si="68"/>
        <v>49</v>
      </c>
      <c r="AE149" s="775">
        <f t="shared" si="69"/>
        <v>28</v>
      </c>
      <c r="AG149" s="774" t="s">
        <v>114</v>
      </c>
      <c r="AH149" s="772">
        <v>9</v>
      </c>
      <c r="AI149" s="772">
        <v>6</v>
      </c>
      <c r="AJ149" s="772">
        <v>4</v>
      </c>
      <c r="AK149" s="772">
        <v>3</v>
      </c>
      <c r="AL149" s="772">
        <f t="shared" si="70"/>
        <v>22</v>
      </c>
      <c r="AM149" s="772">
        <v>18</v>
      </c>
      <c r="AN149" s="772">
        <v>3</v>
      </c>
      <c r="AO149" s="772">
        <f t="shared" si="71"/>
        <v>21</v>
      </c>
      <c r="AP149" s="775">
        <v>6</v>
      </c>
      <c r="AR149" s="447" t="s">
        <v>237</v>
      </c>
      <c r="AS149" s="223">
        <v>30</v>
      </c>
      <c r="AT149" s="223">
        <v>10</v>
      </c>
      <c r="AU149" s="223">
        <v>2</v>
      </c>
      <c r="AV149" s="452">
        <v>4</v>
      </c>
    </row>
    <row r="150" spans="1:48" s="125" customFormat="1" ht="13.5" customHeight="1">
      <c r="A150" s="774" t="s">
        <v>115</v>
      </c>
      <c r="B150" s="772">
        <v>545</v>
      </c>
      <c r="C150" s="1007"/>
      <c r="D150" s="772">
        <v>277</v>
      </c>
      <c r="E150" s="772">
        <v>283</v>
      </c>
      <c r="F150" s="1007"/>
      <c r="G150" s="772">
        <v>147</v>
      </c>
      <c r="H150" s="772">
        <v>207</v>
      </c>
      <c r="I150" s="1007"/>
      <c r="J150" s="772">
        <v>108</v>
      </c>
      <c r="K150" s="772">
        <v>202</v>
      </c>
      <c r="L150" s="1007"/>
      <c r="M150" s="772">
        <v>78</v>
      </c>
      <c r="N150" s="772">
        <f t="shared" si="66"/>
        <v>1237</v>
      </c>
      <c r="O150" s="775">
        <f t="shared" si="67"/>
        <v>610</v>
      </c>
      <c r="Q150" s="774" t="s">
        <v>115</v>
      </c>
      <c r="R150" s="772">
        <v>38</v>
      </c>
      <c r="S150" s="1007"/>
      <c r="T150" s="772">
        <v>15</v>
      </c>
      <c r="U150" s="772">
        <v>47</v>
      </c>
      <c r="V150" s="1007"/>
      <c r="W150" s="772">
        <v>25</v>
      </c>
      <c r="X150" s="772">
        <v>48</v>
      </c>
      <c r="Y150" s="1007"/>
      <c r="Z150" s="772">
        <v>25</v>
      </c>
      <c r="AA150" s="772">
        <v>15</v>
      </c>
      <c r="AB150" s="1007"/>
      <c r="AC150" s="772">
        <v>4</v>
      </c>
      <c r="AD150" s="772">
        <f t="shared" si="68"/>
        <v>148</v>
      </c>
      <c r="AE150" s="775">
        <f t="shared" si="69"/>
        <v>69</v>
      </c>
      <c r="AG150" s="774" t="s">
        <v>115</v>
      </c>
      <c r="AH150" s="772">
        <v>13</v>
      </c>
      <c r="AI150" s="772">
        <v>13</v>
      </c>
      <c r="AJ150" s="772">
        <v>11</v>
      </c>
      <c r="AK150" s="772">
        <v>11</v>
      </c>
      <c r="AL150" s="772">
        <f t="shared" si="70"/>
        <v>48</v>
      </c>
      <c r="AM150" s="772">
        <v>40</v>
      </c>
      <c r="AN150" s="772">
        <v>9</v>
      </c>
      <c r="AO150" s="772">
        <f t="shared" si="71"/>
        <v>49</v>
      </c>
      <c r="AP150" s="775">
        <v>11</v>
      </c>
      <c r="AR150" s="447" t="s">
        <v>238</v>
      </c>
      <c r="AS150" s="223">
        <v>59</v>
      </c>
      <c r="AT150" s="223">
        <v>20</v>
      </c>
      <c r="AU150" s="223">
        <v>18</v>
      </c>
      <c r="AV150" s="452">
        <v>15</v>
      </c>
    </row>
    <row r="151" spans="1:48" s="125" customFormat="1" ht="13.5" customHeight="1">
      <c r="A151" s="774" t="s">
        <v>116</v>
      </c>
      <c r="B151" s="772">
        <v>1109</v>
      </c>
      <c r="C151" s="1007"/>
      <c r="D151" s="772">
        <v>516</v>
      </c>
      <c r="E151" s="772">
        <v>893</v>
      </c>
      <c r="F151" s="1007"/>
      <c r="G151" s="772">
        <v>427</v>
      </c>
      <c r="H151" s="772">
        <v>790</v>
      </c>
      <c r="I151" s="1007"/>
      <c r="J151" s="772">
        <v>386</v>
      </c>
      <c r="K151" s="772">
        <v>743</v>
      </c>
      <c r="L151" s="1007"/>
      <c r="M151" s="772">
        <v>341</v>
      </c>
      <c r="N151" s="772">
        <f t="shared" si="66"/>
        <v>3535</v>
      </c>
      <c r="O151" s="775">
        <f t="shared" si="67"/>
        <v>1670</v>
      </c>
      <c r="Q151" s="774" t="s">
        <v>116</v>
      </c>
      <c r="R151" s="772">
        <v>35</v>
      </c>
      <c r="S151" s="1007"/>
      <c r="T151" s="772">
        <v>18</v>
      </c>
      <c r="U151" s="772">
        <v>32</v>
      </c>
      <c r="V151" s="1007"/>
      <c r="W151" s="772">
        <v>18</v>
      </c>
      <c r="X151" s="772">
        <v>31</v>
      </c>
      <c r="Y151" s="1007"/>
      <c r="Z151" s="772">
        <v>11</v>
      </c>
      <c r="AA151" s="772">
        <v>91</v>
      </c>
      <c r="AB151" s="1007"/>
      <c r="AC151" s="772">
        <v>40</v>
      </c>
      <c r="AD151" s="772">
        <f t="shared" si="68"/>
        <v>189</v>
      </c>
      <c r="AE151" s="775">
        <f t="shared" si="69"/>
        <v>87</v>
      </c>
      <c r="AG151" s="774" t="s">
        <v>116</v>
      </c>
      <c r="AH151" s="772">
        <v>27</v>
      </c>
      <c r="AI151" s="772">
        <v>23</v>
      </c>
      <c r="AJ151" s="772">
        <v>20</v>
      </c>
      <c r="AK151" s="772">
        <v>22</v>
      </c>
      <c r="AL151" s="772">
        <f t="shared" si="70"/>
        <v>92</v>
      </c>
      <c r="AM151" s="772">
        <v>51</v>
      </c>
      <c r="AN151" s="772">
        <v>35</v>
      </c>
      <c r="AO151" s="772">
        <f t="shared" si="71"/>
        <v>86</v>
      </c>
      <c r="AP151" s="775">
        <v>17</v>
      </c>
      <c r="AR151" s="447" t="s">
        <v>239</v>
      </c>
      <c r="AS151" s="223">
        <v>93</v>
      </c>
      <c r="AT151" s="223">
        <v>16</v>
      </c>
      <c r="AU151" s="223">
        <v>2</v>
      </c>
      <c r="AV151" s="452">
        <v>4</v>
      </c>
    </row>
    <row r="152" spans="1:48" s="125" customFormat="1" ht="13.5" customHeight="1">
      <c r="A152" s="774" t="s">
        <v>117</v>
      </c>
      <c r="B152" s="772">
        <v>1142</v>
      </c>
      <c r="C152" s="1007"/>
      <c r="D152" s="772">
        <v>582</v>
      </c>
      <c r="E152" s="772">
        <v>680</v>
      </c>
      <c r="F152" s="1007"/>
      <c r="G152" s="772">
        <v>340</v>
      </c>
      <c r="H152" s="772">
        <v>595</v>
      </c>
      <c r="I152" s="1007"/>
      <c r="J152" s="772">
        <v>253</v>
      </c>
      <c r="K152" s="772">
        <v>770</v>
      </c>
      <c r="L152" s="1007"/>
      <c r="M152" s="772">
        <v>351</v>
      </c>
      <c r="N152" s="772">
        <f t="shared" si="66"/>
        <v>3187</v>
      </c>
      <c r="O152" s="775">
        <f t="shared" si="67"/>
        <v>1526</v>
      </c>
      <c r="Q152" s="774" t="s">
        <v>117</v>
      </c>
      <c r="R152" s="772">
        <v>43</v>
      </c>
      <c r="S152" s="1007"/>
      <c r="T152" s="772">
        <v>21</v>
      </c>
      <c r="U152" s="772">
        <v>16</v>
      </c>
      <c r="V152" s="1007"/>
      <c r="W152" s="772">
        <v>7</v>
      </c>
      <c r="X152" s="772">
        <v>6</v>
      </c>
      <c r="Y152" s="1007"/>
      <c r="Z152" s="772">
        <v>3</v>
      </c>
      <c r="AA152" s="772">
        <v>194</v>
      </c>
      <c r="AB152" s="1007"/>
      <c r="AC152" s="772">
        <v>81</v>
      </c>
      <c r="AD152" s="772">
        <f t="shared" si="68"/>
        <v>259</v>
      </c>
      <c r="AE152" s="775">
        <f t="shared" si="69"/>
        <v>112</v>
      </c>
      <c r="AG152" s="774" t="s">
        <v>117</v>
      </c>
      <c r="AH152" s="772">
        <v>15</v>
      </c>
      <c r="AI152" s="772">
        <v>11</v>
      </c>
      <c r="AJ152" s="772">
        <v>12</v>
      </c>
      <c r="AK152" s="772">
        <v>13</v>
      </c>
      <c r="AL152" s="772">
        <f t="shared" si="70"/>
        <v>51</v>
      </c>
      <c r="AM152" s="772">
        <v>44</v>
      </c>
      <c r="AN152" s="772">
        <v>4</v>
      </c>
      <c r="AO152" s="772">
        <f t="shared" si="71"/>
        <v>48</v>
      </c>
      <c r="AP152" s="775">
        <v>6</v>
      </c>
      <c r="AR152" s="447" t="s">
        <v>240</v>
      </c>
      <c r="AS152" s="223">
        <v>63</v>
      </c>
      <c r="AT152" s="223">
        <v>9</v>
      </c>
      <c r="AU152" s="223">
        <v>9</v>
      </c>
      <c r="AV152" s="452">
        <v>5</v>
      </c>
    </row>
    <row r="153" spans="1:48" s="125" customFormat="1" ht="13.5" customHeight="1">
      <c r="A153" s="774" t="s">
        <v>118</v>
      </c>
      <c r="B153" s="772">
        <v>331</v>
      </c>
      <c r="C153" s="1007"/>
      <c r="D153" s="772">
        <v>190</v>
      </c>
      <c r="E153" s="772">
        <v>229</v>
      </c>
      <c r="F153" s="1007"/>
      <c r="G153" s="772">
        <v>108</v>
      </c>
      <c r="H153" s="772">
        <v>218</v>
      </c>
      <c r="I153" s="1007"/>
      <c r="J153" s="772">
        <v>115</v>
      </c>
      <c r="K153" s="772">
        <v>201</v>
      </c>
      <c r="L153" s="1007"/>
      <c r="M153" s="772">
        <v>94</v>
      </c>
      <c r="N153" s="772">
        <f t="shared" si="66"/>
        <v>979</v>
      </c>
      <c r="O153" s="775">
        <f t="shared" si="67"/>
        <v>507</v>
      </c>
      <c r="Q153" s="774" t="s">
        <v>118</v>
      </c>
      <c r="R153" s="772">
        <v>22</v>
      </c>
      <c r="S153" s="1007"/>
      <c r="T153" s="772">
        <v>12</v>
      </c>
      <c r="U153" s="772">
        <v>7</v>
      </c>
      <c r="V153" s="1007"/>
      <c r="W153" s="772">
        <v>6</v>
      </c>
      <c r="X153" s="772">
        <v>7</v>
      </c>
      <c r="Y153" s="1007"/>
      <c r="Z153" s="772">
        <v>7</v>
      </c>
      <c r="AA153" s="772">
        <v>33</v>
      </c>
      <c r="AB153" s="1007"/>
      <c r="AC153" s="772">
        <v>15</v>
      </c>
      <c r="AD153" s="772">
        <f t="shared" si="68"/>
        <v>69</v>
      </c>
      <c r="AE153" s="775">
        <f t="shared" si="69"/>
        <v>40</v>
      </c>
      <c r="AG153" s="774" t="s">
        <v>118</v>
      </c>
      <c r="AH153" s="772">
        <v>7</v>
      </c>
      <c r="AI153" s="772">
        <v>5</v>
      </c>
      <c r="AJ153" s="772">
        <v>5</v>
      </c>
      <c r="AK153" s="772">
        <v>4</v>
      </c>
      <c r="AL153" s="772">
        <f t="shared" si="70"/>
        <v>21</v>
      </c>
      <c r="AM153" s="772">
        <v>20</v>
      </c>
      <c r="AN153" s="772">
        <v>1</v>
      </c>
      <c r="AO153" s="772">
        <f t="shared" si="71"/>
        <v>21</v>
      </c>
      <c r="AP153" s="775">
        <v>5</v>
      </c>
      <c r="AR153" s="447" t="s">
        <v>241</v>
      </c>
      <c r="AS153" s="223">
        <v>40</v>
      </c>
      <c r="AT153" s="223">
        <v>12</v>
      </c>
      <c r="AU153" s="223">
        <v>7</v>
      </c>
      <c r="AV153" s="452">
        <v>6</v>
      </c>
    </row>
    <row r="154" spans="1:48" s="125" customFormat="1" ht="13.5" customHeight="1">
      <c r="A154" s="774" t="s">
        <v>119</v>
      </c>
      <c r="B154" s="772">
        <v>1222</v>
      </c>
      <c r="C154" s="1007"/>
      <c r="D154" s="772">
        <v>573</v>
      </c>
      <c r="E154" s="772">
        <v>410</v>
      </c>
      <c r="F154" s="1007"/>
      <c r="G154" s="772">
        <v>183</v>
      </c>
      <c r="H154" s="772">
        <v>423</v>
      </c>
      <c r="I154" s="1007"/>
      <c r="J154" s="772">
        <v>171</v>
      </c>
      <c r="K154" s="772">
        <v>538</v>
      </c>
      <c r="L154" s="1007"/>
      <c r="M154" s="772">
        <v>195</v>
      </c>
      <c r="N154" s="772">
        <f t="shared" si="66"/>
        <v>2593</v>
      </c>
      <c r="O154" s="775">
        <f t="shared" si="67"/>
        <v>1122</v>
      </c>
      <c r="Q154" s="774" t="s">
        <v>119</v>
      </c>
      <c r="R154" s="772">
        <v>43</v>
      </c>
      <c r="S154" s="1007"/>
      <c r="T154" s="772">
        <v>19</v>
      </c>
      <c r="U154" s="772">
        <v>12</v>
      </c>
      <c r="V154" s="1007"/>
      <c r="W154" s="772">
        <v>4</v>
      </c>
      <c r="X154" s="772">
        <v>40</v>
      </c>
      <c r="Y154" s="1007"/>
      <c r="Z154" s="772">
        <v>20</v>
      </c>
      <c r="AA154" s="772">
        <v>38</v>
      </c>
      <c r="AB154" s="1007"/>
      <c r="AC154" s="772">
        <v>15</v>
      </c>
      <c r="AD154" s="772">
        <f t="shared" si="68"/>
        <v>133</v>
      </c>
      <c r="AE154" s="775">
        <f t="shared" si="69"/>
        <v>58</v>
      </c>
      <c r="AG154" s="774" t="s">
        <v>119</v>
      </c>
      <c r="AH154" s="772">
        <v>22</v>
      </c>
      <c r="AI154" s="772">
        <v>17</v>
      </c>
      <c r="AJ154" s="772">
        <v>16</v>
      </c>
      <c r="AK154" s="772">
        <v>18</v>
      </c>
      <c r="AL154" s="772">
        <f t="shared" si="70"/>
        <v>73</v>
      </c>
      <c r="AM154" s="772">
        <v>65</v>
      </c>
      <c r="AN154" s="772">
        <v>7</v>
      </c>
      <c r="AO154" s="772">
        <f t="shared" si="71"/>
        <v>72</v>
      </c>
      <c r="AP154" s="775">
        <v>11</v>
      </c>
      <c r="AR154" s="447" t="s">
        <v>242</v>
      </c>
      <c r="AS154" s="223">
        <v>82</v>
      </c>
      <c r="AT154" s="223">
        <v>25</v>
      </c>
      <c r="AU154" s="223">
        <v>15</v>
      </c>
      <c r="AV154" s="452">
        <v>21</v>
      </c>
    </row>
    <row r="155" spans="1:48" s="125" customFormat="1" ht="13.5" customHeight="1">
      <c r="A155" s="774" t="s">
        <v>120</v>
      </c>
      <c r="B155" s="772">
        <v>584</v>
      </c>
      <c r="C155" s="1007"/>
      <c r="D155" s="772">
        <v>261</v>
      </c>
      <c r="E155" s="772">
        <v>354</v>
      </c>
      <c r="F155" s="1007"/>
      <c r="G155" s="772">
        <v>157</v>
      </c>
      <c r="H155" s="772">
        <v>323</v>
      </c>
      <c r="I155" s="1007"/>
      <c r="J155" s="772">
        <v>130</v>
      </c>
      <c r="K155" s="772">
        <v>448</v>
      </c>
      <c r="L155" s="1007"/>
      <c r="M155" s="772">
        <v>176</v>
      </c>
      <c r="N155" s="772">
        <f t="shared" si="66"/>
        <v>1709</v>
      </c>
      <c r="O155" s="775">
        <f t="shared" si="67"/>
        <v>724</v>
      </c>
      <c r="Q155" s="774" t="s">
        <v>120</v>
      </c>
      <c r="R155" s="772">
        <v>32</v>
      </c>
      <c r="S155" s="1007"/>
      <c r="T155" s="772">
        <v>11</v>
      </c>
      <c r="U155" s="772">
        <v>36</v>
      </c>
      <c r="V155" s="1007"/>
      <c r="W155" s="772">
        <v>19</v>
      </c>
      <c r="X155" s="772">
        <v>34</v>
      </c>
      <c r="Y155" s="1007"/>
      <c r="Z155" s="772">
        <v>8</v>
      </c>
      <c r="AA155" s="772">
        <v>112</v>
      </c>
      <c r="AB155" s="1007"/>
      <c r="AC155" s="772">
        <v>40</v>
      </c>
      <c r="AD155" s="772">
        <f t="shared" si="68"/>
        <v>214</v>
      </c>
      <c r="AE155" s="775">
        <f t="shared" si="69"/>
        <v>78</v>
      </c>
      <c r="AG155" s="774" t="s">
        <v>120</v>
      </c>
      <c r="AH155" s="772">
        <v>10</v>
      </c>
      <c r="AI155" s="772">
        <v>6</v>
      </c>
      <c r="AJ155" s="772">
        <v>5</v>
      </c>
      <c r="AK155" s="772">
        <v>6</v>
      </c>
      <c r="AL155" s="772">
        <f t="shared" si="70"/>
        <v>27</v>
      </c>
      <c r="AM155" s="772">
        <v>19</v>
      </c>
      <c r="AN155" s="772">
        <v>4</v>
      </c>
      <c r="AO155" s="772">
        <f t="shared" si="71"/>
        <v>23</v>
      </c>
      <c r="AP155" s="775">
        <v>3</v>
      </c>
      <c r="AR155" s="447" t="s">
        <v>243</v>
      </c>
      <c r="AS155" s="223">
        <v>33</v>
      </c>
      <c r="AT155" s="223">
        <v>10</v>
      </c>
      <c r="AU155" s="223">
        <v>10</v>
      </c>
      <c r="AV155" s="452">
        <v>7</v>
      </c>
    </row>
    <row r="156" spans="1:48" s="125" customFormat="1" ht="13.5" customHeight="1">
      <c r="A156" s="773" t="s">
        <v>121</v>
      </c>
      <c r="B156" s="770"/>
      <c r="C156" s="972"/>
      <c r="D156" s="770"/>
      <c r="E156" s="770"/>
      <c r="F156" s="972"/>
      <c r="G156" s="770"/>
      <c r="H156" s="770"/>
      <c r="I156" s="972"/>
      <c r="J156" s="770"/>
      <c r="K156" s="770"/>
      <c r="L156" s="972"/>
      <c r="M156" s="770"/>
      <c r="N156" s="772"/>
      <c r="O156" s="775"/>
      <c r="Q156" s="773" t="s">
        <v>121</v>
      </c>
      <c r="R156" s="770"/>
      <c r="S156" s="972"/>
      <c r="T156" s="770"/>
      <c r="U156" s="770"/>
      <c r="V156" s="972"/>
      <c r="W156" s="770"/>
      <c r="X156" s="770"/>
      <c r="Y156" s="972"/>
      <c r="Z156" s="770"/>
      <c r="AA156" s="770"/>
      <c r="AB156" s="972"/>
      <c r="AC156" s="770"/>
      <c r="AD156" s="772">
        <f t="shared" si="68"/>
        <v>0</v>
      </c>
      <c r="AE156" s="775">
        <f t="shared" si="69"/>
        <v>0</v>
      </c>
      <c r="AG156" s="773" t="s">
        <v>121</v>
      </c>
      <c r="AH156" s="770"/>
      <c r="AI156" s="770"/>
      <c r="AJ156" s="770"/>
      <c r="AK156" s="770"/>
      <c r="AL156" s="772">
        <f t="shared" si="70"/>
        <v>0</v>
      </c>
      <c r="AM156" s="770"/>
      <c r="AN156" s="770"/>
      <c r="AO156" s="772">
        <f t="shared" si="71"/>
        <v>0</v>
      </c>
      <c r="AP156" s="759"/>
      <c r="AR156" s="451" t="s">
        <v>121</v>
      </c>
      <c r="AS156" s="223"/>
      <c r="AT156" s="223"/>
      <c r="AU156" s="223"/>
      <c r="AV156" s="452"/>
    </row>
    <row r="157" spans="1:48" s="125" customFormat="1" ht="13.5" customHeight="1">
      <c r="A157" s="774" t="s">
        <v>122</v>
      </c>
      <c r="B157" s="772">
        <v>659</v>
      </c>
      <c r="C157" s="1007"/>
      <c r="D157" s="772">
        <v>330</v>
      </c>
      <c r="E157" s="772">
        <v>492</v>
      </c>
      <c r="F157" s="1007"/>
      <c r="G157" s="772">
        <v>254</v>
      </c>
      <c r="H157" s="772">
        <v>565</v>
      </c>
      <c r="I157" s="1007"/>
      <c r="J157" s="772">
        <v>304</v>
      </c>
      <c r="K157" s="772">
        <v>659</v>
      </c>
      <c r="L157" s="1007"/>
      <c r="M157" s="772">
        <v>359</v>
      </c>
      <c r="N157" s="772">
        <f t="shared" si="66"/>
        <v>2375</v>
      </c>
      <c r="O157" s="775">
        <f t="shared" si="67"/>
        <v>1247</v>
      </c>
      <c r="Q157" s="774" t="s">
        <v>122</v>
      </c>
      <c r="R157" s="772">
        <v>53</v>
      </c>
      <c r="S157" s="1007"/>
      <c r="T157" s="772">
        <v>35</v>
      </c>
      <c r="U157" s="772">
        <v>30</v>
      </c>
      <c r="V157" s="1007"/>
      <c r="W157" s="772">
        <v>18</v>
      </c>
      <c r="X157" s="772">
        <v>30</v>
      </c>
      <c r="Y157" s="1007"/>
      <c r="Z157" s="772">
        <v>21</v>
      </c>
      <c r="AA157" s="772">
        <v>77</v>
      </c>
      <c r="AB157" s="1007"/>
      <c r="AC157" s="772">
        <v>50</v>
      </c>
      <c r="AD157" s="772">
        <f t="shared" si="68"/>
        <v>190</v>
      </c>
      <c r="AE157" s="775">
        <f t="shared" si="69"/>
        <v>124</v>
      </c>
      <c r="AG157" s="774" t="s">
        <v>122</v>
      </c>
      <c r="AH157" s="772">
        <v>20</v>
      </c>
      <c r="AI157" s="772">
        <v>18</v>
      </c>
      <c r="AJ157" s="772">
        <v>19</v>
      </c>
      <c r="AK157" s="772">
        <v>20</v>
      </c>
      <c r="AL157" s="772">
        <f t="shared" si="70"/>
        <v>77</v>
      </c>
      <c r="AM157" s="772">
        <v>72</v>
      </c>
      <c r="AN157" s="772">
        <v>2</v>
      </c>
      <c r="AO157" s="772">
        <f t="shared" si="71"/>
        <v>74</v>
      </c>
      <c r="AP157" s="775">
        <v>17</v>
      </c>
      <c r="AR157" s="447" t="s">
        <v>244</v>
      </c>
      <c r="AS157" s="223">
        <v>120</v>
      </c>
      <c r="AT157" s="223">
        <v>51</v>
      </c>
      <c r="AU157" s="223">
        <v>25</v>
      </c>
      <c r="AV157" s="452">
        <v>30</v>
      </c>
    </row>
    <row r="158" spans="1:48" s="125" customFormat="1" ht="13.5" customHeight="1">
      <c r="A158" s="774" t="s">
        <v>123</v>
      </c>
      <c r="B158" s="772">
        <v>864</v>
      </c>
      <c r="C158" s="1007"/>
      <c r="D158" s="772">
        <v>428</v>
      </c>
      <c r="E158" s="772">
        <v>736</v>
      </c>
      <c r="F158" s="1007"/>
      <c r="G158" s="772">
        <v>365</v>
      </c>
      <c r="H158" s="772">
        <v>915</v>
      </c>
      <c r="I158" s="1007"/>
      <c r="J158" s="772">
        <v>491</v>
      </c>
      <c r="K158" s="772">
        <v>961</v>
      </c>
      <c r="L158" s="1007"/>
      <c r="M158" s="772">
        <v>517</v>
      </c>
      <c r="N158" s="772">
        <f t="shared" si="66"/>
        <v>3476</v>
      </c>
      <c r="O158" s="775">
        <f t="shared" si="67"/>
        <v>1801</v>
      </c>
      <c r="Q158" s="774" t="s">
        <v>123</v>
      </c>
      <c r="R158" s="772">
        <v>54</v>
      </c>
      <c r="S158" s="1007"/>
      <c r="T158" s="772">
        <v>23</v>
      </c>
      <c r="U158" s="772">
        <v>15</v>
      </c>
      <c r="V158" s="1007"/>
      <c r="W158" s="772">
        <v>5</v>
      </c>
      <c r="X158" s="772">
        <v>45</v>
      </c>
      <c r="Y158" s="1007"/>
      <c r="Z158" s="772">
        <v>29</v>
      </c>
      <c r="AA158" s="772">
        <v>65</v>
      </c>
      <c r="AB158" s="1007"/>
      <c r="AC158" s="772">
        <v>32</v>
      </c>
      <c r="AD158" s="772">
        <f t="shared" si="68"/>
        <v>179</v>
      </c>
      <c r="AE158" s="775">
        <f t="shared" si="69"/>
        <v>89</v>
      </c>
      <c r="AG158" s="774" t="s">
        <v>123</v>
      </c>
      <c r="AH158" s="772">
        <v>20</v>
      </c>
      <c r="AI158" s="772">
        <v>17</v>
      </c>
      <c r="AJ158" s="772">
        <v>24</v>
      </c>
      <c r="AK158" s="772">
        <v>22</v>
      </c>
      <c r="AL158" s="772">
        <f t="shared" si="70"/>
        <v>83</v>
      </c>
      <c r="AM158" s="772">
        <v>81</v>
      </c>
      <c r="AN158" s="772">
        <v>2</v>
      </c>
      <c r="AO158" s="772">
        <f t="shared" si="71"/>
        <v>83</v>
      </c>
      <c r="AP158" s="775">
        <v>21</v>
      </c>
      <c r="AR158" s="447" t="s">
        <v>245</v>
      </c>
      <c r="AS158" s="223">
        <v>159</v>
      </c>
      <c r="AT158" s="223">
        <v>56</v>
      </c>
      <c r="AU158" s="223">
        <v>2</v>
      </c>
      <c r="AV158" s="452">
        <v>14</v>
      </c>
    </row>
    <row r="159" spans="1:48" s="125" customFormat="1" ht="13.5" customHeight="1">
      <c r="A159" s="774" t="s">
        <v>124</v>
      </c>
      <c r="B159" s="772">
        <v>2643</v>
      </c>
      <c r="C159" s="1007"/>
      <c r="D159" s="772">
        <v>1314</v>
      </c>
      <c r="E159" s="772">
        <v>2464</v>
      </c>
      <c r="F159" s="1007"/>
      <c r="G159" s="772">
        <v>1192</v>
      </c>
      <c r="H159" s="772">
        <v>2147</v>
      </c>
      <c r="I159" s="1007"/>
      <c r="J159" s="772">
        <v>1127</v>
      </c>
      <c r="K159" s="772">
        <v>2285</v>
      </c>
      <c r="L159" s="1007"/>
      <c r="M159" s="772">
        <v>1185</v>
      </c>
      <c r="N159" s="772">
        <f t="shared" si="66"/>
        <v>9539</v>
      </c>
      <c r="O159" s="775">
        <f t="shared" si="67"/>
        <v>4818</v>
      </c>
      <c r="Q159" s="774" t="s">
        <v>124</v>
      </c>
      <c r="R159" s="772">
        <v>133</v>
      </c>
      <c r="S159" s="1007"/>
      <c r="T159" s="772">
        <v>64</v>
      </c>
      <c r="U159" s="772">
        <v>69</v>
      </c>
      <c r="V159" s="1007"/>
      <c r="W159" s="772">
        <v>29</v>
      </c>
      <c r="X159" s="772">
        <v>87</v>
      </c>
      <c r="Y159" s="1007"/>
      <c r="Z159" s="772">
        <v>45</v>
      </c>
      <c r="AA159" s="772">
        <v>186</v>
      </c>
      <c r="AB159" s="1007"/>
      <c r="AC159" s="772">
        <v>97</v>
      </c>
      <c r="AD159" s="772">
        <f t="shared" si="68"/>
        <v>475</v>
      </c>
      <c r="AE159" s="775">
        <f t="shared" si="69"/>
        <v>235</v>
      </c>
      <c r="AG159" s="774" t="s">
        <v>124</v>
      </c>
      <c r="AH159" s="772">
        <v>79</v>
      </c>
      <c r="AI159" s="772">
        <v>77</v>
      </c>
      <c r="AJ159" s="772">
        <v>69</v>
      </c>
      <c r="AK159" s="772">
        <v>69</v>
      </c>
      <c r="AL159" s="772">
        <f t="shared" si="70"/>
        <v>294</v>
      </c>
      <c r="AM159" s="772">
        <v>267</v>
      </c>
      <c r="AN159" s="772">
        <v>2</v>
      </c>
      <c r="AO159" s="772">
        <f t="shared" si="71"/>
        <v>269</v>
      </c>
      <c r="AP159" s="775">
        <v>63</v>
      </c>
      <c r="AR159" s="447" t="s">
        <v>246</v>
      </c>
      <c r="AS159" s="223">
        <v>458</v>
      </c>
      <c r="AT159" s="223">
        <v>243</v>
      </c>
      <c r="AU159" s="223">
        <v>57</v>
      </c>
      <c r="AV159" s="452">
        <v>58</v>
      </c>
    </row>
    <row r="160" spans="1:48" s="125" customFormat="1" ht="13.5" customHeight="1">
      <c r="A160" s="774" t="s">
        <v>125</v>
      </c>
      <c r="B160" s="772">
        <v>1862</v>
      </c>
      <c r="C160" s="1007"/>
      <c r="D160" s="772">
        <v>907</v>
      </c>
      <c r="E160" s="772">
        <v>1372</v>
      </c>
      <c r="F160" s="1007"/>
      <c r="G160" s="772">
        <v>708</v>
      </c>
      <c r="H160" s="772">
        <v>957</v>
      </c>
      <c r="I160" s="1007"/>
      <c r="J160" s="772">
        <v>518</v>
      </c>
      <c r="K160" s="772">
        <v>1004</v>
      </c>
      <c r="L160" s="1007"/>
      <c r="M160" s="772">
        <v>510</v>
      </c>
      <c r="N160" s="772">
        <f t="shared" si="66"/>
        <v>5195</v>
      </c>
      <c r="O160" s="775">
        <f t="shared" si="67"/>
        <v>2643</v>
      </c>
      <c r="Q160" s="774" t="s">
        <v>125</v>
      </c>
      <c r="R160" s="772">
        <v>67</v>
      </c>
      <c r="S160" s="1007"/>
      <c r="T160" s="772">
        <v>31</v>
      </c>
      <c r="U160" s="772">
        <v>47</v>
      </c>
      <c r="V160" s="1007"/>
      <c r="W160" s="772">
        <v>20</v>
      </c>
      <c r="X160" s="772">
        <v>28</v>
      </c>
      <c r="Y160" s="1007"/>
      <c r="Z160" s="772">
        <v>17</v>
      </c>
      <c r="AA160" s="772">
        <v>155</v>
      </c>
      <c r="AB160" s="1007"/>
      <c r="AC160" s="772">
        <v>80</v>
      </c>
      <c r="AD160" s="772">
        <f t="shared" si="68"/>
        <v>297</v>
      </c>
      <c r="AE160" s="775">
        <f t="shared" si="69"/>
        <v>148</v>
      </c>
      <c r="AG160" s="774" t="s">
        <v>125</v>
      </c>
      <c r="AH160" s="772">
        <v>41</v>
      </c>
      <c r="AI160" s="772">
        <v>35</v>
      </c>
      <c r="AJ160" s="772">
        <v>32</v>
      </c>
      <c r="AK160" s="772">
        <v>30</v>
      </c>
      <c r="AL160" s="772">
        <f t="shared" si="70"/>
        <v>138</v>
      </c>
      <c r="AM160" s="772">
        <v>116</v>
      </c>
      <c r="AN160" s="772">
        <v>10</v>
      </c>
      <c r="AO160" s="772">
        <f t="shared" si="71"/>
        <v>126</v>
      </c>
      <c r="AP160" s="775">
        <v>34</v>
      </c>
      <c r="AR160" s="447" t="s">
        <v>247</v>
      </c>
      <c r="AS160" s="223">
        <v>192</v>
      </c>
      <c r="AT160" s="223">
        <v>92</v>
      </c>
      <c r="AU160" s="223">
        <v>10</v>
      </c>
      <c r="AV160" s="452">
        <v>28</v>
      </c>
    </row>
    <row r="161" spans="1:48" s="125" customFormat="1" ht="13.5" customHeight="1">
      <c r="A161" s="774" t="s">
        <v>126</v>
      </c>
      <c r="B161" s="772">
        <v>1076</v>
      </c>
      <c r="C161" s="1007"/>
      <c r="D161" s="772">
        <v>524</v>
      </c>
      <c r="E161" s="772">
        <v>750</v>
      </c>
      <c r="F161" s="1007"/>
      <c r="G161" s="772">
        <v>361</v>
      </c>
      <c r="H161" s="772">
        <v>618</v>
      </c>
      <c r="I161" s="1007"/>
      <c r="J161" s="772">
        <v>296</v>
      </c>
      <c r="K161" s="772">
        <v>695</v>
      </c>
      <c r="L161" s="1007"/>
      <c r="M161" s="772">
        <v>364</v>
      </c>
      <c r="N161" s="772">
        <f t="shared" si="66"/>
        <v>3139</v>
      </c>
      <c r="O161" s="775">
        <f t="shared" si="67"/>
        <v>1545</v>
      </c>
      <c r="Q161" s="774" t="s">
        <v>126</v>
      </c>
      <c r="R161" s="772">
        <v>54</v>
      </c>
      <c r="S161" s="1007"/>
      <c r="T161" s="772">
        <v>20</v>
      </c>
      <c r="U161" s="772">
        <v>39</v>
      </c>
      <c r="V161" s="1007"/>
      <c r="W161" s="772">
        <v>22</v>
      </c>
      <c r="X161" s="772">
        <v>54</v>
      </c>
      <c r="Y161" s="1007"/>
      <c r="Z161" s="772">
        <v>31</v>
      </c>
      <c r="AA161" s="772">
        <v>92</v>
      </c>
      <c r="AB161" s="1007"/>
      <c r="AC161" s="772">
        <v>54</v>
      </c>
      <c r="AD161" s="772">
        <f t="shared" si="68"/>
        <v>239</v>
      </c>
      <c r="AE161" s="775">
        <f t="shared" si="69"/>
        <v>127</v>
      </c>
      <c r="AG161" s="774" t="s">
        <v>126</v>
      </c>
      <c r="AH161" s="772">
        <v>27</v>
      </c>
      <c r="AI161" s="772">
        <v>20</v>
      </c>
      <c r="AJ161" s="772">
        <v>19</v>
      </c>
      <c r="AK161" s="772">
        <v>19</v>
      </c>
      <c r="AL161" s="772">
        <f t="shared" si="70"/>
        <v>85</v>
      </c>
      <c r="AM161" s="772">
        <v>71</v>
      </c>
      <c r="AN161" s="772">
        <v>14</v>
      </c>
      <c r="AO161" s="772">
        <f t="shared" si="71"/>
        <v>85</v>
      </c>
      <c r="AP161" s="775">
        <v>16</v>
      </c>
      <c r="AR161" s="447" t="s">
        <v>248</v>
      </c>
      <c r="AS161" s="223">
        <v>98</v>
      </c>
      <c r="AT161" s="223">
        <v>37</v>
      </c>
      <c r="AU161" s="223">
        <v>1</v>
      </c>
      <c r="AV161" s="452">
        <v>4</v>
      </c>
    </row>
    <row r="162" spans="1:48" s="125" customFormat="1" ht="13.5" customHeight="1">
      <c r="A162" s="774" t="s">
        <v>127</v>
      </c>
      <c r="B162" s="772">
        <v>928</v>
      </c>
      <c r="C162" s="1007"/>
      <c r="D162" s="772">
        <v>460</v>
      </c>
      <c r="E162" s="772">
        <v>737</v>
      </c>
      <c r="F162" s="1007"/>
      <c r="G162" s="772">
        <v>375</v>
      </c>
      <c r="H162" s="772">
        <v>562</v>
      </c>
      <c r="I162" s="1007"/>
      <c r="J162" s="772">
        <v>309</v>
      </c>
      <c r="K162" s="772">
        <v>522</v>
      </c>
      <c r="L162" s="1007"/>
      <c r="M162" s="772">
        <v>265</v>
      </c>
      <c r="N162" s="772">
        <f t="shared" si="66"/>
        <v>2749</v>
      </c>
      <c r="O162" s="775">
        <f t="shared" si="67"/>
        <v>1409</v>
      </c>
      <c r="Q162" s="774" t="s">
        <v>127</v>
      </c>
      <c r="R162" s="772">
        <v>59</v>
      </c>
      <c r="S162" s="1007"/>
      <c r="T162" s="772">
        <v>24</v>
      </c>
      <c r="U162" s="772">
        <v>26</v>
      </c>
      <c r="V162" s="1007"/>
      <c r="W162" s="772">
        <v>10</v>
      </c>
      <c r="X162" s="772">
        <v>50</v>
      </c>
      <c r="Y162" s="1007"/>
      <c r="Z162" s="772">
        <v>35</v>
      </c>
      <c r="AA162" s="772">
        <v>59</v>
      </c>
      <c r="AB162" s="1007"/>
      <c r="AC162" s="772">
        <v>36</v>
      </c>
      <c r="AD162" s="772">
        <f t="shared" si="68"/>
        <v>194</v>
      </c>
      <c r="AE162" s="775">
        <f t="shared" si="69"/>
        <v>105</v>
      </c>
      <c r="AG162" s="774" t="s">
        <v>127</v>
      </c>
      <c r="AH162" s="772">
        <v>26</v>
      </c>
      <c r="AI162" s="772">
        <v>24</v>
      </c>
      <c r="AJ162" s="772">
        <v>16</v>
      </c>
      <c r="AK162" s="772">
        <v>13</v>
      </c>
      <c r="AL162" s="772">
        <f t="shared" si="70"/>
        <v>79</v>
      </c>
      <c r="AM162" s="772">
        <v>52</v>
      </c>
      <c r="AN162" s="772">
        <v>11</v>
      </c>
      <c r="AO162" s="772">
        <f t="shared" si="71"/>
        <v>63</v>
      </c>
      <c r="AP162" s="775">
        <v>26</v>
      </c>
      <c r="AR162" s="447" t="s">
        <v>249</v>
      </c>
      <c r="AS162" s="223">
        <v>162</v>
      </c>
      <c r="AT162" s="223">
        <v>74</v>
      </c>
      <c r="AU162" s="223">
        <v>23</v>
      </c>
      <c r="AV162" s="452">
        <v>15</v>
      </c>
    </row>
    <row r="163" spans="1:48" s="125" customFormat="1" ht="13.5" customHeight="1">
      <c r="A163" s="774" t="s">
        <v>128</v>
      </c>
      <c r="B163" s="772">
        <v>660</v>
      </c>
      <c r="C163" s="1007"/>
      <c r="D163" s="772">
        <v>310</v>
      </c>
      <c r="E163" s="772">
        <v>383</v>
      </c>
      <c r="F163" s="1007"/>
      <c r="G163" s="772">
        <v>186</v>
      </c>
      <c r="H163" s="772">
        <v>327</v>
      </c>
      <c r="I163" s="1007"/>
      <c r="J163" s="772">
        <v>141</v>
      </c>
      <c r="K163" s="772">
        <v>386</v>
      </c>
      <c r="L163" s="1007"/>
      <c r="M163" s="772">
        <v>193</v>
      </c>
      <c r="N163" s="772">
        <f t="shared" si="66"/>
        <v>1756</v>
      </c>
      <c r="O163" s="775">
        <f t="shared" si="67"/>
        <v>830</v>
      </c>
      <c r="Q163" s="774" t="s">
        <v>128</v>
      </c>
      <c r="R163" s="772">
        <v>33</v>
      </c>
      <c r="S163" s="1007"/>
      <c r="T163" s="772">
        <v>19</v>
      </c>
      <c r="U163" s="772">
        <v>18</v>
      </c>
      <c r="V163" s="1007"/>
      <c r="W163" s="772">
        <v>9</v>
      </c>
      <c r="X163" s="772">
        <v>13</v>
      </c>
      <c r="Y163" s="1007"/>
      <c r="Z163" s="772">
        <v>5</v>
      </c>
      <c r="AA163" s="772">
        <v>42</v>
      </c>
      <c r="AB163" s="1007"/>
      <c r="AC163" s="772">
        <v>21</v>
      </c>
      <c r="AD163" s="772">
        <f t="shared" si="68"/>
        <v>106</v>
      </c>
      <c r="AE163" s="775">
        <f t="shared" si="69"/>
        <v>54</v>
      </c>
      <c r="AG163" s="774" t="s">
        <v>128</v>
      </c>
      <c r="AH163" s="772">
        <v>14</v>
      </c>
      <c r="AI163" s="772">
        <v>8</v>
      </c>
      <c r="AJ163" s="772">
        <v>9</v>
      </c>
      <c r="AK163" s="772">
        <v>11</v>
      </c>
      <c r="AL163" s="772">
        <f t="shared" si="70"/>
        <v>42</v>
      </c>
      <c r="AM163" s="772">
        <v>35</v>
      </c>
      <c r="AN163" s="772">
        <v>6</v>
      </c>
      <c r="AO163" s="772">
        <f t="shared" si="71"/>
        <v>41</v>
      </c>
      <c r="AP163" s="775">
        <v>9</v>
      </c>
      <c r="AR163" s="456" t="s">
        <v>265</v>
      </c>
      <c r="AS163" s="23">
        <v>55</v>
      </c>
      <c r="AT163" s="23">
        <v>20</v>
      </c>
      <c r="AU163" s="23">
        <v>1</v>
      </c>
      <c r="AV163" s="457">
        <v>3</v>
      </c>
    </row>
    <row r="164" spans="1:48" s="125" customFormat="1" ht="13.5" customHeight="1">
      <c r="A164" s="773" t="s">
        <v>129</v>
      </c>
      <c r="B164" s="772"/>
      <c r="C164" s="1007"/>
      <c r="D164" s="772"/>
      <c r="E164" s="772"/>
      <c r="F164" s="1007"/>
      <c r="G164" s="772"/>
      <c r="H164" s="770"/>
      <c r="I164" s="972"/>
      <c r="J164" s="770"/>
      <c r="K164" s="770"/>
      <c r="L164" s="972"/>
      <c r="M164" s="770"/>
      <c r="N164" s="772"/>
      <c r="O164" s="775"/>
      <c r="Q164" s="773" t="s">
        <v>129</v>
      </c>
      <c r="R164" s="770"/>
      <c r="S164" s="972"/>
      <c r="T164" s="770"/>
      <c r="U164" s="770"/>
      <c r="V164" s="972"/>
      <c r="W164" s="770"/>
      <c r="X164" s="770"/>
      <c r="Y164" s="972"/>
      <c r="Z164" s="770"/>
      <c r="AA164" s="770"/>
      <c r="AB164" s="972"/>
      <c r="AC164" s="770"/>
      <c r="AD164" s="772">
        <f t="shared" si="68"/>
        <v>0</v>
      </c>
      <c r="AE164" s="775">
        <f t="shared" si="69"/>
        <v>0</v>
      </c>
      <c r="AG164" s="773" t="s">
        <v>129</v>
      </c>
      <c r="AH164" s="770"/>
      <c r="AI164" s="770"/>
      <c r="AJ164" s="770"/>
      <c r="AK164" s="770"/>
      <c r="AL164" s="772">
        <f t="shared" si="70"/>
        <v>0</v>
      </c>
      <c r="AM164" s="770"/>
      <c r="AN164" s="770"/>
      <c r="AO164" s="772">
        <f t="shared" si="71"/>
        <v>0</v>
      </c>
      <c r="AP164" s="759"/>
      <c r="AR164" s="451" t="s">
        <v>129</v>
      </c>
      <c r="AS164" s="223"/>
      <c r="AT164" s="223"/>
      <c r="AU164" s="223"/>
      <c r="AV164" s="452"/>
    </row>
    <row r="165" spans="1:48" s="125" customFormat="1" ht="13.5" customHeight="1">
      <c r="A165" s="774" t="s">
        <v>130</v>
      </c>
      <c r="B165" s="772">
        <v>100</v>
      </c>
      <c r="C165" s="1007"/>
      <c r="D165" s="772">
        <v>50</v>
      </c>
      <c r="E165" s="772">
        <v>61</v>
      </c>
      <c r="F165" s="1007"/>
      <c r="G165" s="772">
        <v>25</v>
      </c>
      <c r="H165" s="772">
        <v>75</v>
      </c>
      <c r="I165" s="1007"/>
      <c r="J165" s="772">
        <v>40</v>
      </c>
      <c r="K165" s="772">
        <v>54</v>
      </c>
      <c r="L165" s="1007"/>
      <c r="M165" s="772">
        <v>30</v>
      </c>
      <c r="N165" s="772">
        <f t="shared" si="66"/>
        <v>290</v>
      </c>
      <c r="O165" s="775">
        <f t="shared" si="67"/>
        <v>145</v>
      </c>
      <c r="Q165" s="774" t="s">
        <v>130</v>
      </c>
      <c r="R165" s="772">
        <v>17</v>
      </c>
      <c r="S165" s="1007"/>
      <c r="T165" s="772">
        <v>11</v>
      </c>
      <c r="U165" s="772">
        <v>5</v>
      </c>
      <c r="V165" s="1007"/>
      <c r="W165" s="772">
        <v>2</v>
      </c>
      <c r="X165" s="772">
        <v>13</v>
      </c>
      <c r="Y165" s="1007"/>
      <c r="Z165" s="772">
        <v>5</v>
      </c>
      <c r="AA165" s="772">
        <v>9</v>
      </c>
      <c r="AB165" s="1007"/>
      <c r="AC165" s="772">
        <v>9</v>
      </c>
      <c r="AD165" s="772">
        <f t="shared" si="68"/>
        <v>44</v>
      </c>
      <c r="AE165" s="775">
        <f t="shared" si="69"/>
        <v>27</v>
      </c>
      <c r="AG165" s="774" t="s">
        <v>130</v>
      </c>
      <c r="AH165" s="772">
        <v>2</v>
      </c>
      <c r="AI165" s="772">
        <v>2</v>
      </c>
      <c r="AJ165" s="772">
        <v>2</v>
      </c>
      <c r="AK165" s="772">
        <v>2</v>
      </c>
      <c r="AL165" s="772">
        <f t="shared" si="70"/>
        <v>8</v>
      </c>
      <c r="AM165" s="772">
        <v>8</v>
      </c>
      <c r="AN165" s="772">
        <v>0</v>
      </c>
      <c r="AO165" s="772">
        <f t="shared" si="71"/>
        <v>8</v>
      </c>
      <c r="AP165" s="775">
        <v>3</v>
      </c>
      <c r="AR165" s="447" t="s">
        <v>250</v>
      </c>
      <c r="AS165" s="223">
        <v>18</v>
      </c>
      <c r="AT165" s="223">
        <v>11</v>
      </c>
      <c r="AU165" s="223"/>
      <c r="AV165" s="452">
        <v>2</v>
      </c>
    </row>
    <row r="166" spans="1:48" s="125" customFormat="1" ht="13.5" customHeight="1">
      <c r="A166" s="774" t="s">
        <v>131</v>
      </c>
      <c r="B166" s="772">
        <v>132</v>
      </c>
      <c r="C166" s="1007"/>
      <c r="D166" s="772">
        <v>70</v>
      </c>
      <c r="E166" s="772">
        <v>89</v>
      </c>
      <c r="F166" s="1007"/>
      <c r="G166" s="772">
        <v>34</v>
      </c>
      <c r="H166" s="772">
        <v>68</v>
      </c>
      <c r="I166" s="1007"/>
      <c r="J166" s="772">
        <v>31</v>
      </c>
      <c r="K166" s="772">
        <v>17</v>
      </c>
      <c r="L166" s="1007"/>
      <c r="M166" s="772">
        <v>9</v>
      </c>
      <c r="N166" s="772">
        <f t="shared" si="66"/>
        <v>306</v>
      </c>
      <c r="O166" s="775">
        <f t="shared" si="67"/>
        <v>144</v>
      </c>
      <c r="Q166" s="774" t="s">
        <v>131</v>
      </c>
      <c r="R166" s="772">
        <v>15</v>
      </c>
      <c r="S166" s="1007"/>
      <c r="T166" s="772">
        <v>8</v>
      </c>
      <c r="U166" s="772">
        <v>5</v>
      </c>
      <c r="V166" s="1007"/>
      <c r="W166" s="772">
        <v>1</v>
      </c>
      <c r="X166" s="772">
        <v>3</v>
      </c>
      <c r="Y166" s="1007"/>
      <c r="Z166" s="772">
        <v>2</v>
      </c>
      <c r="AA166" s="772">
        <v>0</v>
      </c>
      <c r="AB166" s="1007"/>
      <c r="AC166" s="772">
        <v>0</v>
      </c>
      <c r="AD166" s="772">
        <f t="shared" si="68"/>
        <v>23</v>
      </c>
      <c r="AE166" s="775">
        <f t="shared" si="69"/>
        <v>11</v>
      </c>
      <c r="AG166" s="774" t="s">
        <v>131</v>
      </c>
      <c r="AH166" s="772">
        <v>2</v>
      </c>
      <c r="AI166" s="772">
        <v>2</v>
      </c>
      <c r="AJ166" s="772">
        <v>2</v>
      </c>
      <c r="AK166" s="772">
        <v>1</v>
      </c>
      <c r="AL166" s="772">
        <f t="shared" si="70"/>
        <v>7</v>
      </c>
      <c r="AM166" s="772">
        <v>6</v>
      </c>
      <c r="AN166" s="772">
        <v>2</v>
      </c>
      <c r="AO166" s="772">
        <f t="shared" si="71"/>
        <v>8</v>
      </c>
      <c r="AP166" s="775">
        <v>2</v>
      </c>
      <c r="AR166" s="447" t="s">
        <v>251</v>
      </c>
      <c r="AS166" s="223">
        <v>7</v>
      </c>
      <c r="AT166" s="223">
        <v>2</v>
      </c>
      <c r="AU166" s="223"/>
      <c r="AV166" s="452"/>
    </row>
    <row r="167" spans="1:48" s="125" customFormat="1" ht="13.5" customHeight="1">
      <c r="A167" s="774" t="s">
        <v>132</v>
      </c>
      <c r="B167" s="772">
        <v>655</v>
      </c>
      <c r="C167" s="1007"/>
      <c r="D167" s="772">
        <v>341</v>
      </c>
      <c r="E167" s="772">
        <v>593</v>
      </c>
      <c r="F167" s="1007"/>
      <c r="G167" s="772">
        <v>287</v>
      </c>
      <c r="H167" s="772">
        <v>515</v>
      </c>
      <c r="I167" s="1007"/>
      <c r="J167" s="772">
        <v>268</v>
      </c>
      <c r="K167" s="772">
        <v>563</v>
      </c>
      <c r="L167" s="1007"/>
      <c r="M167" s="772">
        <v>318</v>
      </c>
      <c r="N167" s="772">
        <f t="shared" si="66"/>
        <v>2326</v>
      </c>
      <c r="O167" s="775">
        <f t="shared" si="67"/>
        <v>1214</v>
      </c>
      <c r="Q167" s="774" t="s">
        <v>132</v>
      </c>
      <c r="R167" s="772">
        <v>67</v>
      </c>
      <c r="S167" s="1007"/>
      <c r="T167" s="772">
        <v>26</v>
      </c>
      <c r="U167" s="772">
        <v>47</v>
      </c>
      <c r="V167" s="1007"/>
      <c r="W167" s="772">
        <v>23</v>
      </c>
      <c r="X167" s="772">
        <v>27</v>
      </c>
      <c r="Y167" s="1007"/>
      <c r="Z167" s="772">
        <v>12</v>
      </c>
      <c r="AA167" s="772">
        <v>47</v>
      </c>
      <c r="AB167" s="1007"/>
      <c r="AC167" s="772">
        <v>26</v>
      </c>
      <c r="AD167" s="772">
        <f t="shared" si="68"/>
        <v>188</v>
      </c>
      <c r="AE167" s="775">
        <f t="shared" si="69"/>
        <v>87</v>
      </c>
      <c r="AG167" s="774" t="s">
        <v>132</v>
      </c>
      <c r="AH167" s="772">
        <v>14</v>
      </c>
      <c r="AI167" s="772">
        <v>14</v>
      </c>
      <c r="AJ167" s="772">
        <v>12</v>
      </c>
      <c r="AK167" s="772">
        <v>12</v>
      </c>
      <c r="AL167" s="772">
        <f t="shared" si="70"/>
        <v>52</v>
      </c>
      <c r="AM167" s="772">
        <v>50</v>
      </c>
      <c r="AN167" s="772">
        <v>5</v>
      </c>
      <c r="AO167" s="772">
        <f t="shared" si="71"/>
        <v>55</v>
      </c>
      <c r="AP167" s="775">
        <v>11</v>
      </c>
      <c r="AR167" s="447" t="s">
        <v>252</v>
      </c>
      <c r="AS167" s="223">
        <v>65</v>
      </c>
      <c r="AT167" s="223">
        <v>32</v>
      </c>
      <c r="AU167" s="223">
        <v>7</v>
      </c>
      <c r="AV167" s="452">
        <v>14</v>
      </c>
    </row>
    <row r="168" spans="1:48" s="125" customFormat="1" ht="13.5" customHeight="1">
      <c r="A168" s="774" t="s">
        <v>133</v>
      </c>
      <c r="B168" s="772">
        <v>426</v>
      </c>
      <c r="C168" s="1007"/>
      <c r="D168" s="772">
        <v>217</v>
      </c>
      <c r="E168" s="772">
        <v>307</v>
      </c>
      <c r="F168" s="1007"/>
      <c r="G168" s="772">
        <v>162</v>
      </c>
      <c r="H168" s="772">
        <v>334</v>
      </c>
      <c r="I168" s="1007"/>
      <c r="J168" s="772">
        <v>152</v>
      </c>
      <c r="K168" s="772">
        <v>343</v>
      </c>
      <c r="L168" s="1007"/>
      <c r="M168" s="772">
        <v>164</v>
      </c>
      <c r="N168" s="772">
        <f t="shared" si="66"/>
        <v>1410</v>
      </c>
      <c r="O168" s="775">
        <f t="shared" si="67"/>
        <v>695</v>
      </c>
      <c r="Q168" s="774" t="s">
        <v>133</v>
      </c>
      <c r="R168" s="772">
        <v>30</v>
      </c>
      <c r="S168" s="1007"/>
      <c r="T168" s="772">
        <v>15</v>
      </c>
      <c r="U168" s="772">
        <v>20</v>
      </c>
      <c r="V168" s="1007"/>
      <c r="W168" s="772">
        <v>12</v>
      </c>
      <c r="X168" s="772">
        <v>18</v>
      </c>
      <c r="Y168" s="1007"/>
      <c r="Z168" s="772">
        <v>9</v>
      </c>
      <c r="AA168" s="772">
        <v>1</v>
      </c>
      <c r="AB168" s="1007"/>
      <c r="AC168" s="772">
        <v>0</v>
      </c>
      <c r="AD168" s="772">
        <f t="shared" si="68"/>
        <v>69</v>
      </c>
      <c r="AE168" s="775">
        <f t="shared" si="69"/>
        <v>36</v>
      </c>
      <c r="AG168" s="774" t="s">
        <v>133</v>
      </c>
      <c r="AH168" s="772">
        <v>10</v>
      </c>
      <c r="AI168" s="772">
        <v>8</v>
      </c>
      <c r="AJ168" s="772">
        <v>9</v>
      </c>
      <c r="AK168" s="772">
        <v>9</v>
      </c>
      <c r="AL168" s="772">
        <f t="shared" si="70"/>
        <v>36</v>
      </c>
      <c r="AM168" s="772">
        <v>34</v>
      </c>
      <c r="AN168" s="772">
        <v>0</v>
      </c>
      <c r="AO168" s="772">
        <f t="shared" si="71"/>
        <v>34</v>
      </c>
      <c r="AP168" s="775">
        <v>6</v>
      </c>
      <c r="AR168" s="447" t="s">
        <v>253</v>
      </c>
      <c r="AS168" s="223">
        <v>58</v>
      </c>
      <c r="AT168" s="223">
        <v>33</v>
      </c>
      <c r="AU168" s="223">
        <v>4</v>
      </c>
      <c r="AV168" s="452">
        <v>14</v>
      </c>
    </row>
    <row r="169" spans="1:48" s="125" customFormat="1" ht="13.5" customHeight="1">
      <c r="A169" s="774" t="s">
        <v>134</v>
      </c>
      <c r="B169" s="772">
        <v>74</v>
      </c>
      <c r="C169" s="1007"/>
      <c r="D169" s="772">
        <v>35</v>
      </c>
      <c r="E169" s="772">
        <v>29</v>
      </c>
      <c r="F169" s="1007"/>
      <c r="G169" s="772">
        <v>14</v>
      </c>
      <c r="H169" s="772">
        <v>9</v>
      </c>
      <c r="I169" s="1007"/>
      <c r="J169" s="772">
        <v>3</v>
      </c>
      <c r="K169" s="772">
        <v>0</v>
      </c>
      <c r="L169" s="1007"/>
      <c r="M169" s="772">
        <v>0</v>
      </c>
      <c r="N169" s="772">
        <f t="shared" si="66"/>
        <v>112</v>
      </c>
      <c r="O169" s="775">
        <f t="shared" si="67"/>
        <v>52</v>
      </c>
      <c r="Q169" s="774" t="s">
        <v>134</v>
      </c>
      <c r="R169" s="772">
        <v>13</v>
      </c>
      <c r="S169" s="1007"/>
      <c r="T169" s="772">
        <v>4</v>
      </c>
      <c r="U169" s="772">
        <v>0</v>
      </c>
      <c r="V169" s="1007"/>
      <c r="W169" s="772">
        <v>0</v>
      </c>
      <c r="X169" s="772">
        <v>0</v>
      </c>
      <c r="Y169" s="1007"/>
      <c r="Z169" s="772">
        <v>0</v>
      </c>
      <c r="AA169" s="772">
        <v>0</v>
      </c>
      <c r="AB169" s="1007"/>
      <c r="AC169" s="772">
        <v>0</v>
      </c>
      <c r="AD169" s="772">
        <f t="shared" si="68"/>
        <v>13</v>
      </c>
      <c r="AE169" s="775">
        <f t="shared" si="69"/>
        <v>4</v>
      </c>
      <c r="AG169" s="774" t="s">
        <v>134</v>
      </c>
      <c r="AH169" s="772">
        <v>2</v>
      </c>
      <c r="AI169" s="772">
        <v>2</v>
      </c>
      <c r="AJ169" s="772">
        <v>1</v>
      </c>
      <c r="AK169" s="772"/>
      <c r="AL169" s="772">
        <f t="shared" si="70"/>
        <v>5</v>
      </c>
      <c r="AM169" s="772">
        <v>5</v>
      </c>
      <c r="AN169" s="772">
        <v>0</v>
      </c>
      <c r="AO169" s="772">
        <f t="shared" si="71"/>
        <v>5</v>
      </c>
      <c r="AP169" s="775">
        <v>2</v>
      </c>
      <c r="AR169" s="447" t="s">
        <v>254</v>
      </c>
      <c r="AS169" s="223">
        <v>10</v>
      </c>
      <c r="AT169" s="223">
        <v>1</v>
      </c>
      <c r="AU169" s="223"/>
      <c r="AV169" s="452"/>
    </row>
    <row r="170" spans="1:48" s="125" customFormat="1" ht="13.5" customHeight="1" thickBot="1">
      <c r="A170" s="448" t="s">
        <v>135</v>
      </c>
      <c r="B170" s="776">
        <v>233</v>
      </c>
      <c r="C170" s="920"/>
      <c r="D170" s="776">
        <v>107</v>
      </c>
      <c r="E170" s="776">
        <v>186</v>
      </c>
      <c r="F170" s="920"/>
      <c r="G170" s="776">
        <v>103</v>
      </c>
      <c r="H170" s="776">
        <v>162</v>
      </c>
      <c r="I170" s="920"/>
      <c r="J170" s="776">
        <v>78</v>
      </c>
      <c r="K170" s="776">
        <v>170</v>
      </c>
      <c r="L170" s="920"/>
      <c r="M170" s="776">
        <v>83</v>
      </c>
      <c r="N170" s="776">
        <f t="shared" si="66"/>
        <v>751</v>
      </c>
      <c r="O170" s="777">
        <f t="shared" si="67"/>
        <v>371</v>
      </c>
      <c r="Q170" s="448" t="s">
        <v>135</v>
      </c>
      <c r="R170" s="776">
        <v>22</v>
      </c>
      <c r="S170" s="920"/>
      <c r="T170" s="776">
        <v>7</v>
      </c>
      <c r="U170" s="776">
        <v>14</v>
      </c>
      <c r="V170" s="920"/>
      <c r="W170" s="776">
        <v>8</v>
      </c>
      <c r="X170" s="776">
        <v>7</v>
      </c>
      <c r="Y170" s="920"/>
      <c r="Z170" s="776">
        <v>4</v>
      </c>
      <c r="AA170" s="776">
        <v>11</v>
      </c>
      <c r="AB170" s="920"/>
      <c r="AC170" s="776">
        <v>7</v>
      </c>
      <c r="AD170" s="776">
        <f t="shared" si="68"/>
        <v>54</v>
      </c>
      <c r="AE170" s="777">
        <f t="shared" si="69"/>
        <v>26</v>
      </c>
      <c r="AG170" s="448" t="s">
        <v>135</v>
      </c>
      <c r="AH170" s="776">
        <v>8</v>
      </c>
      <c r="AI170" s="776">
        <v>8</v>
      </c>
      <c r="AJ170" s="776">
        <v>7</v>
      </c>
      <c r="AK170" s="776">
        <v>6</v>
      </c>
      <c r="AL170" s="776">
        <f t="shared" si="70"/>
        <v>29</v>
      </c>
      <c r="AM170" s="776">
        <v>22</v>
      </c>
      <c r="AN170" s="776">
        <v>3</v>
      </c>
      <c r="AO170" s="776">
        <f t="shared" si="71"/>
        <v>25</v>
      </c>
      <c r="AP170" s="777">
        <v>7</v>
      </c>
      <c r="AR170" s="448" t="s">
        <v>255</v>
      </c>
      <c r="AS170" s="241">
        <v>53</v>
      </c>
      <c r="AT170" s="241">
        <v>16</v>
      </c>
      <c r="AU170" s="241">
        <v>4</v>
      </c>
      <c r="AV170" s="242">
        <v>7</v>
      </c>
    </row>
    <row r="172" spans="1:48">
      <c r="AS172" s="80"/>
      <c r="AT172" s="68"/>
    </row>
    <row r="173" spans="1:48">
      <c r="AS173" s="20"/>
      <c r="AT173" s="68"/>
    </row>
    <row r="174" spans="1:48">
      <c r="AS174" s="60"/>
    </row>
  </sheetData>
  <mergeCells count="139">
    <mergeCell ref="AR5:AR6"/>
    <mergeCell ref="AR33:AR34"/>
    <mergeCell ref="A33:A34"/>
    <mergeCell ref="Q33:Q34"/>
    <mergeCell ref="X33:Z33"/>
    <mergeCell ref="AA33:AC33"/>
    <mergeCell ref="AG67:AP67"/>
    <mergeCell ref="AR67:AV67"/>
    <mergeCell ref="AS5:AT5"/>
    <mergeCell ref="AU5:AV5"/>
    <mergeCell ref="AM5:AO5"/>
    <mergeCell ref="AG5:AG6"/>
    <mergeCell ref="AP5:AP6"/>
    <mergeCell ref="AS33:AT33"/>
    <mergeCell ref="AU33:AV33"/>
    <mergeCell ref="AR31:AV31"/>
    <mergeCell ref="AG33:AG34"/>
    <mergeCell ref="AH33:AL33"/>
    <mergeCell ref="AM33:AO33"/>
    <mergeCell ref="AP33:AP34"/>
    <mergeCell ref="R5:T5"/>
    <mergeCell ref="AM100:AO100"/>
    <mergeCell ref="AP100:AP101"/>
    <mergeCell ref="Q133:AE133"/>
    <mergeCell ref="Q135:Q136"/>
    <mergeCell ref="R135:T135"/>
    <mergeCell ref="U135:W135"/>
    <mergeCell ref="X135:Z135"/>
    <mergeCell ref="AA135:AC135"/>
    <mergeCell ref="AR69:AR70"/>
    <mergeCell ref="Q69:Q70"/>
    <mergeCell ref="R69:T69"/>
    <mergeCell ref="AS69:AT69"/>
    <mergeCell ref="AU69:AV69"/>
    <mergeCell ref="AP69:AP70"/>
    <mergeCell ref="AS135:AT135"/>
    <mergeCell ref="AU135:AV135"/>
    <mergeCell ref="AD135:AE135"/>
    <mergeCell ref="AG135:AG136"/>
    <mergeCell ref="AH135:AL135"/>
    <mergeCell ref="AM135:AO135"/>
    <mergeCell ref="AR135:AR136"/>
    <mergeCell ref="AR100:AR101"/>
    <mergeCell ref="AS100:AT100"/>
    <mergeCell ref="AU100:AV100"/>
    <mergeCell ref="AR132:AV132"/>
    <mergeCell ref="AR97:AV97"/>
    <mergeCell ref="AR133:AV133"/>
    <mergeCell ref="AR98:AV98"/>
    <mergeCell ref="AD69:AE69"/>
    <mergeCell ref="AG133:AP133"/>
    <mergeCell ref="AG98:AP98"/>
    <mergeCell ref="AG132:AP132"/>
    <mergeCell ref="AP135:AP136"/>
    <mergeCell ref="AG100:AG101"/>
    <mergeCell ref="AH100:AL100"/>
    <mergeCell ref="AR1:AV1"/>
    <mergeCell ref="AR2:AV2"/>
    <mergeCell ref="AR3:AV3"/>
    <mergeCell ref="Q66:AE66"/>
    <mergeCell ref="AG66:AP66"/>
    <mergeCell ref="AR66:AV66"/>
    <mergeCell ref="A66:O66"/>
    <mergeCell ref="A30:O30"/>
    <mergeCell ref="B33:D33"/>
    <mergeCell ref="E33:G33"/>
    <mergeCell ref="H33:J33"/>
    <mergeCell ref="K33:M33"/>
    <mergeCell ref="N33:O33"/>
    <mergeCell ref="R33:T33"/>
    <mergeCell ref="U33:W33"/>
    <mergeCell ref="Q30:AE30"/>
    <mergeCell ref="AD33:AE33"/>
    <mergeCell ref="A31:O31"/>
    <mergeCell ref="Q31:AE31"/>
    <mergeCell ref="AG30:AP30"/>
    <mergeCell ref="AG31:AP31"/>
    <mergeCell ref="AR30:AV30"/>
    <mergeCell ref="Q5:Q6"/>
    <mergeCell ref="AH5:AL5"/>
    <mergeCell ref="A97:O97"/>
    <mergeCell ref="A98:O98"/>
    <mergeCell ref="Q100:Q101"/>
    <mergeCell ref="A5:A6"/>
    <mergeCell ref="B5:D5"/>
    <mergeCell ref="E5:G5"/>
    <mergeCell ref="H5:J5"/>
    <mergeCell ref="K5:M5"/>
    <mergeCell ref="N5:O5"/>
    <mergeCell ref="A67:O67"/>
    <mergeCell ref="Q98:AE98"/>
    <mergeCell ref="U5:W5"/>
    <mergeCell ref="X5:Z5"/>
    <mergeCell ref="AA5:AC5"/>
    <mergeCell ref="AD5:AE5"/>
    <mergeCell ref="A133:O133"/>
    <mergeCell ref="A100:A101"/>
    <mergeCell ref="B100:D100"/>
    <mergeCell ref="E100:G100"/>
    <mergeCell ref="H100:J100"/>
    <mergeCell ref="K100:M100"/>
    <mergeCell ref="N100:O100"/>
    <mergeCell ref="Q132:AE132"/>
    <mergeCell ref="A135:A136"/>
    <mergeCell ref="B135:D135"/>
    <mergeCell ref="E135:G135"/>
    <mergeCell ref="H135:J135"/>
    <mergeCell ref="K135:M135"/>
    <mergeCell ref="N135:O135"/>
    <mergeCell ref="A132:O132"/>
    <mergeCell ref="R100:T100"/>
    <mergeCell ref="U100:W100"/>
    <mergeCell ref="X100:Z100"/>
    <mergeCell ref="AA100:AC100"/>
    <mergeCell ref="AD100:AE100"/>
    <mergeCell ref="A1:O1"/>
    <mergeCell ref="Q1:AE1"/>
    <mergeCell ref="AG1:AP1"/>
    <mergeCell ref="Q67:AE67"/>
    <mergeCell ref="A69:A70"/>
    <mergeCell ref="B69:D69"/>
    <mergeCell ref="E69:G69"/>
    <mergeCell ref="Q97:AE97"/>
    <mergeCell ref="AG97:AP97"/>
    <mergeCell ref="A3:O3"/>
    <mergeCell ref="A2:O2"/>
    <mergeCell ref="Q2:AE2"/>
    <mergeCell ref="Q3:AE3"/>
    <mergeCell ref="AG2:AP2"/>
    <mergeCell ref="AG3:AP3"/>
    <mergeCell ref="AA69:AC69"/>
    <mergeCell ref="AG69:AG70"/>
    <mergeCell ref="AH69:AL69"/>
    <mergeCell ref="AM69:AO69"/>
    <mergeCell ref="U69:W69"/>
    <mergeCell ref="X69:Z69"/>
    <mergeCell ref="H69:J69"/>
    <mergeCell ref="K69:M69"/>
    <mergeCell ref="N69:O69"/>
  </mergeCells>
  <printOptions horizontalCentered="1"/>
  <pageMargins left="0.51181102362204722" right="0.31496062992125984" top="0.51181102362204722" bottom="0.59055118110236227" header="0.31496062992125984" footer="0.31496062992125984"/>
  <pageSetup paperSize="9" scale="85" firstPageNumber="94" fitToWidth="0" fitToHeight="0" orientation="landscape" useFirstPageNumber="1" r:id="rId1"/>
  <headerFooter>
    <oddFooter>Page &amp;P</oddFooter>
  </headerFooter>
  <rowBreaks count="5" manualBreakCount="5">
    <brk id="29" max="16383" man="1"/>
    <brk id="65" max="16383" man="1"/>
    <brk id="96" max="16383" man="1"/>
    <brk id="131" max="16383" man="1"/>
    <brk id="17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87"/>
  <sheetViews>
    <sheetView showZeros="0" tabSelected="1" topLeftCell="N1" zoomScale="90" zoomScaleNormal="90" workbookViewId="0">
      <selection activeCell="Z8" sqref="Z8"/>
    </sheetView>
  </sheetViews>
  <sheetFormatPr baseColWidth="10" defaultColWidth="6.6328125" defaultRowHeight="14.5"/>
  <cols>
    <col min="1" max="1" width="29.453125" customWidth="1"/>
    <col min="2" max="2" width="6.90625" customWidth="1"/>
    <col min="3" max="3" width="6.90625" style="30" customWidth="1"/>
    <col min="4" max="4" width="5.36328125" customWidth="1"/>
    <col min="5" max="5" width="6.90625" customWidth="1"/>
    <col min="6" max="6" width="5" customWidth="1"/>
    <col min="7" max="7" width="6.90625" customWidth="1"/>
    <col min="8" max="8" width="5.08984375" customWidth="1"/>
    <col min="9" max="9" width="6.90625" customWidth="1"/>
    <col min="10" max="10" width="5.08984375" customWidth="1"/>
    <col min="11" max="11" width="6.90625" customWidth="1"/>
    <col min="12" max="12" width="4.90625" customWidth="1"/>
    <col min="13" max="13" width="6.90625" customWidth="1"/>
    <col min="14" max="14" width="5.6328125" customWidth="1"/>
    <col min="15" max="15" width="6.90625" customWidth="1"/>
    <col min="16" max="16" width="5.08984375" customWidth="1"/>
    <col min="17" max="17" width="6.90625" customWidth="1"/>
    <col min="18" max="18" width="5.453125" customWidth="1"/>
    <col min="19" max="19" width="6.90625" style="17" customWidth="1"/>
    <col min="20" max="20" width="5.36328125" style="17" customWidth="1"/>
    <col min="21" max="21" width="6.90625" customWidth="1"/>
    <col min="22" max="22" width="14.36328125" customWidth="1"/>
    <col min="23" max="23" width="1.36328125" customWidth="1"/>
    <col min="24" max="24" width="29.54296875" customWidth="1"/>
    <col min="25" max="25" width="6.90625" customWidth="1"/>
    <col min="26" max="26" width="6.90625" style="30" customWidth="1"/>
    <col min="27" max="27" width="6.54296875" customWidth="1"/>
    <col min="28" max="28" width="6.90625" customWidth="1"/>
    <col min="29" max="29" width="6.36328125" customWidth="1"/>
    <col min="30" max="30" width="6.90625" customWidth="1"/>
    <col min="31" max="31" width="6.6328125" customWidth="1"/>
    <col min="32" max="32" width="6.90625" customWidth="1"/>
    <col min="33" max="33" width="6.54296875" customWidth="1"/>
    <col min="34" max="34" width="6.90625" customWidth="1"/>
    <col min="35" max="35" width="6.36328125" customWidth="1"/>
    <col min="36" max="36" width="6.90625" customWidth="1"/>
    <col min="37" max="37" width="6.453125" customWidth="1"/>
    <col min="38" max="38" width="6.90625" customWidth="1"/>
    <col min="39" max="39" width="7" customWidth="1"/>
    <col min="40" max="40" width="6.90625" customWidth="1"/>
    <col min="41" max="41" width="7" customWidth="1"/>
    <col min="42" max="43" width="6.90625" style="17" customWidth="1"/>
    <col min="44" max="44" width="6.90625" customWidth="1"/>
    <col min="45" max="45" width="7" customWidth="1"/>
    <col min="46" max="46" width="1.08984375" customWidth="1"/>
    <col min="47" max="47" width="30.6328125" customWidth="1"/>
    <col min="48" max="48" width="8.453125" customWidth="1"/>
    <col min="49" max="49" width="9" customWidth="1"/>
    <col min="50" max="50" width="8.6328125" customWidth="1"/>
    <col min="51" max="51" width="9.54296875" customWidth="1"/>
    <col min="52" max="52" width="7.6328125" customWidth="1"/>
    <col min="53" max="53" width="8.36328125" customWidth="1"/>
    <col min="54" max="54" width="7.6328125" customWidth="1"/>
    <col min="55" max="55" width="7.54296875" customWidth="1"/>
    <col min="56" max="56" width="8" customWidth="1"/>
    <col min="57" max="57" width="9.6328125" customWidth="1"/>
    <col min="58" max="58" width="12.36328125" customWidth="1"/>
    <col min="59" max="59" width="12.90625" customWidth="1"/>
    <col min="60" max="60" width="8.90625" customWidth="1"/>
    <col min="61" max="61" width="16.90625" customWidth="1"/>
    <col min="62" max="62" width="1" customWidth="1"/>
    <col min="63" max="63" width="33.08984375" style="19" customWidth="1"/>
    <col min="64" max="64" width="15.36328125" style="19" customWidth="1"/>
    <col min="65" max="65" width="13.90625" style="19" customWidth="1"/>
    <col min="66" max="66" width="15.08984375" style="19" customWidth="1"/>
    <col min="67" max="67" width="18.54296875" style="19" customWidth="1"/>
  </cols>
  <sheetData>
    <row r="1" spans="1:82" s="633" customFormat="1" ht="28.5">
      <c r="A1" s="1166" t="s">
        <v>337</v>
      </c>
      <c r="B1" s="1166"/>
      <c r="C1" s="1166"/>
      <c r="D1" s="1166"/>
      <c r="E1" s="1166"/>
      <c r="F1" s="1166"/>
      <c r="G1" s="1166"/>
      <c r="H1" s="1166"/>
      <c r="I1" s="1166"/>
      <c r="J1" s="1166"/>
      <c r="K1" s="1166"/>
      <c r="L1" s="1166"/>
      <c r="M1" s="1166"/>
      <c r="N1" s="1166"/>
      <c r="O1" s="1166"/>
      <c r="P1" s="1166"/>
      <c r="Q1" s="1166"/>
      <c r="R1" s="1166"/>
      <c r="S1" s="1166"/>
      <c r="T1" s="1166"/>
      <c r="U1" s="1166"/>
      <c r="V1" s="1166"/>
      <c r="W1" s="631"/>
      <c r="X1" s="1166" t="s">
        <v>339</v>
      </c>
      <c r="Y1" s="1166"/>
      <c r="Z1" s="1166"/>
      <c r="AA1" s="1166"/>
      <c r="AB1" s="1166"/>
      <c r="AC1" s="1166"/>
      <c r="AD1" s="1166"/>
      <c r="AE1" s="1166"/>
      <c r="AF1" s="1166"/>
      <c r="AG1" s="1166"/>
      <c r="AH1" s="1166"/>
      <c r="AI1" s="1166"/>
      <c r="AJ1" s="1166"/>
      <c r="AK1" s="1166"/>
      <c r="AL1" s="1166"/>
      <c r="AM1" s="1166"/>
      <c r="AN1" s="1166"/>
      <c r="AO1" s="1166"/>
      <c r="AP1" s="1166"/>
      <c r="AQ1" s="1166"/>
      <c r="AR1" s="1166"/>
      <c r="AS1" s="1166"/>
      <c r="AT1" s="631"/>
      <c r="AU1" s="1210" t="s">
        <v>340</v>
      </c>
      <c r="AV1" s="1210"/>
      <c r="AW1" s="1210"/>
      <c r="AX1" s="1210"/>
      <c r="AY1" s="1210"/>
      <c r="AZ1" s="1210"/>
      <c r="BA1" s="1210"/>
      <c r="BB1" s="1210"/>
      <c r="BC1" s="1210"/>
      <c r="BD1" s="1210"/>
      <c r="BE1" s="1210"/>
      <c r="BF1" s="1210"/>
      <c r="BG1" s="1210"/>
      <c r="BH1" s="1210"/>
      <c r="BI1" s="1210"/>
      <c r="BJ1" s="33"/>
      <c r="BK1" s="1210" t="s">
        <v>343</v>
      </c>
      <c r="BL1" s="1210"/>
      <c r="BM1" s="1210"/>
      <c r="BN1" s="1210"/>
      <c r="BO1" s="1210"/>
      <c r="BP1" s="632"/>
      <c r="BQ1" s="632"/>
      <c r="BR1" s="632"/>
      <c r="BS1" s="632"/>
      <c r="BT1" s="632"/>
      <c r="BU1" s="632"/>
      <c r="BV1" s="632"/>
      <c r="BW1" s="632"/>
      <c r="BX1" s="632"/>
      <c r="BY1" s="632"/>
      <c r="BZ1" s="632"/>
      <c r="CA1" s="632"/>
      <c r="CB1" s="632"/>
      <c r="CC1" s="632"/>
      <c r="CD1" s="632"/>
    </row>
    <row r="2" spans="1:82" s="55" customFormat="1" ht="13">
      <c r="A2" s="1138" t="s">
        <v>462</v>
      </c>
      <c r="B2" s="1138"/>
      <c r="C2" s="1138"/>
      <c r="D2" s="1138"/>
      <c r="E2" s="1138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/>
      <c r="R2" s="1138"/>
      <c r="S2" s="1138"/>
      <c r="T2" s="1138"/>
      <c r="U2" s="1138"/>
      <c r="V2" s="1138"/>
      <c r="W2" s="637"/>
      <c r="X2" s="1138" t="s">
        <v>466</v>
      </c>
      <c r="Y2" s="1138"/>
      <c r="Z2" s="1138"/>
      <c r="AA2" s="1138"/>
      <c r="AB2" s="1138"/>
      <c r="AC2" s="1138"/>
      <c r="AD2" s="1138"/>
      <c r="AE2" s="1138"/>
      <c r="AF2" s="1138"/>
      <c r="AG2" s="1138"/>
      <c r="AH2" s="1138"/>
      <c r="AI2" s="1138"/>
      <c r="AJ2" s="1138"/>
      <c r="AK2" s="1138"/>
      <c r="AL2" s="1138"/>
      <c r="AM2" s="1138"/>
      <c r="AN2" s="1138"/>
      <c r="AO2" s="1138"/>
      <c r="AP2" s="1138"/>
      <c r="AQ2" s="1138"/>
      <c r="AR2" s="1138"/>
      <c r="AS2" s="1138"/>
      <c r="AT2" s="637"/>
      <c r="AU2" s="1138" t="s">
        <v>469</v>
      </c>
      <c r="AV2" s="1138"/>
      <c r="AW2" s="1138"/>
      <c r="AX2" s="1138"/>
      <c r="AY2" s="1138"/>
      <c r="AZ2" s="1138"/>
      <c r="BA2" s="1138"/>
      <c r="BB2" s="1138"/>
      <c r="BC2" s="1138"/>
      <c r="BD2" s="1138"/>
      <c r="BE2" s="1138"/>
      <c r="BF2" s="1138"/>
      <c r="BG2" s="1138"/>
      <c r="BH2" s="1138"/>
      <c r="BI2" s="1138"/>
      <c r="BJ2" s="637"/>
      <c r="BK2" s="1326" t="s">
        <v>471</v>
      </c>
      <c r="BL2" s="1326"/>
      <c r="BM2" s="1326"/>
      <c r="BN2" s="1326"/>
      <c r="BO2" s="1326"/>
      <c r="BP2" s="648"/>
      <c r="BQ2" s="648"/>
      <c r="BR2" s="648"/>
      <c r="BS2" s="648"/>
      <c r="BT2" s="648"/>
      <c r="BU2" s="648"/>
      <c r="BV2" s="648"/>
      <c r="BW2" s="648"/>
      <c r="BX2" s="648"/>
      <c r="BY2" s="648"/>
      <c r="BZ2" s="648"/>
      <c r="CA2" s="648"/>
      <c r="CB2" s="648"/>
      <c r="CC2" s="648"/>
      <c r="CD2" s="648"/>
    </row>
    <row r="3" spans="1:82" s="55" customFormat="1" ht="13">
      <c r="A3" s="1183" t="s">
        <v>293</v>
      </c>
      <c r="B3" s="1183"/>
      <c r="C3" s="1183"/>
      <c r="D3" s="1183"/>
      <c r="E3" s="1183"/>
      <c r="F3" s="1183"/>
      <c r="G3" s="1183"/>
      <c r="H3" s="1183"/>
      <c r="I3" s="1183"/>
      <c r="J3" s="1183"/>
      <c r="K3" s="1183"/>
      <c r="L3" s="1183"/>
      <c r="M3" s="1183"/>
      <c r="N3" s="1183"/>
      <c r="O3" s="1183"/>
      <c r="P3" s="1183"/>
      <c r="Q3" s="1183"/>
      <c r="R3" s="1183"/>
      <c r="S3" s="1183"/>
      <c r="T3" s="1183"/>
      <c r="U3" s="1183"/>
      <c r="V3" s="1183"/>
      <c r="W3" s="14"/>
      <c r="X3" s="1183" t="s">
        <v>293</v>
      </c>
      <c r="Y3" s="1183"/>
      <c r="Z3" s="1183"/>
      <c r="AA3" s="1183"/>
      <c r="AB3" s="1183"/>
      <c r="AC3" s="1183"/>
      <c r="AD3" s="1183"/>
      <c r="AE3" s="1183"/>
      <c r="AF3" s="1183"/>
      <c r="AG3" s="1183"/>
      <c r="AH3" s="1183"/>
      <c r="AI3" s="1183"/>
      <c r="AJ3" s="1183"/>
      <c r="AK3" s="1183"/>
      <c r="AL3" s="1183"/>
      <c r="AM3" s="1183"/>
      <c r="AN3" s="1183"/>
      <c r="AO3" s="1183"/>
      <c r="AP3" s="1183"/>
      <c r="AQ3" s="1183"/>
      <c r="AR3" s="1183"/>
      <c r="AS3" s="1183"/>
      <c r="AT3" s="14"/>
      <c r="AU3" s="1183" t="s">
        <v>293</v>
      </c>
      <c r="AV3" s="1183"/>
      <c r="AW3" s="1183"/>
      <c r="AX3" s="1183"/>
      <c r="AY3" s="1183"/>
      <c r="AZ3" s="1183"/>
      <c r="BA3" s="1183"/>
      <c r="BB3" s="1183"/>
      <c r="BC3" s="1183"/>
      <c r="BD3" s="1183"/>
      <c r="BE3" s="1183"/>
      <c r="BF3" s="1183"/>
      <c r="BG3" s="1183"/>
      <c r="BH3" s="1183"/>
      <c r="BI3" s="1183"/>
      <c r="BJ3" s="14"/>
      <c r="BK3" s="1183" t="s">
        <v>293</v>
      </c>
      <c r="BL3" s="1183"/>
      <c r="BM3" s="1183"/>
      <c r="BN3" s="1183"/>
      <c r="BO3" s="1183"/>
      <c r="BP3" s="648"/>
      <c r="BQ3" s="648"/>
      <c r="BR3" s="648"/>
      <c r="BS3" s="648"/>
      <c r="BT3" s="648"/>
      <c r="BU3" s="648"/>
      <c r="BV3" s="648"/>
      <c r="BW3" s="648"/>
      <c r="BX3" s="648"/>
      <c r="BY3" s="648"/>
      <c r="BZ3" s="648"/>
      <c r="CA3" s="648"/>
      <c r="CB3" s="648"/>
      <c r="CC3" s="648"/>
      <c r="CD3" s="648"/>
    </row>
    <row r="4" spans="1:82" s="55" customFormat="1" ht="5.25" customHeight="1">
      <c r="A4" s="637"/>
      <c r="B4" s="637"/>
      <c r="C4" s="1029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32"/>
      <c r="AR4" s="637"/>
      <c r="AS4" s="637"/>
      <c r="AU4" s="637"/>
      <c r="AV4" s="637"/>
      <c r="AW4" s="637"/>
      <c r="AX4" s="637"/>
      <c r="AY4" s="637"/>
      <c r="AZ4" s="637"/>
      <c r="BA4" s="637"/>
      <c r="BB4" s="637"/>
      <c r="BC4" s="637"/>
      <c r="BD4" s="637"/>
      <c r="BE4" s="637"/>
      <c r="BF4" s="637"/>
      <c r="BG4" s="637"/>
      <c r="BH4" s="637"/>
      <c r="BI4" s="637"/>
      <c r="BJ4" s="637"/>
    </row>
    <row r="5" spans="1:82" s="55" customFormat="1" ht="19.5" customHeight="1" thickBot="1">
      <c r="A5" s="968"/>
      <c r="B5" s="968">
        <f>+B24</f>
        <v>455</v>
      </c>
      <c r="C5" s="1029"/>
      <c r="D5" s="969">
        <f>+D24</f>
        <v>224</v>
      </c>
      <c r="E5" s="968">
        <f>+E24+G24+I24+K24</f>
        <v>323</v>
      </c>
      <c r="F5" s="969">
        <f>+F24+H24+J24+L24</f>
        <v>146</v>
      </c>
      <c r="G5" s="968"/>
      <c r="H5" s="968"/>
      <c r="I5" s="968"/>
      <c r="J5" s="968"/>
      <c r="K5" s="968"/>
      <c r="L5" s="968"/>
      <c r="M5" s="968">
        <f>+M24+O24+Q24+S24</f>
        <v>313</v>
      </c>
      <c r="N5" s="969">
        <f>+N24+P24+R24+T24</f>
        <v>156</v>
      </c>
      <c r="O5" s="968"/>
      <c r="P5" s="968"/>
      <c r="Q5" s="968"/>
      <c r="R5" s="968"/>
      <c r="S5" s="968"/>
      <c r="T5" s="968"/>
      <c r="U5" s="968"/>
      <c r="V5" s="968"/>
      <c r="W5" s="968"/>
      <c r="Y5" s="969">
        <f>+Y24</f>
        <v>6</v>
      </c>
      <c r="Z5" s="1029"/>
      <c r="AA5" s="969">
        <f>+AA24</f>
        <v>4</v>
      </c>
      <c r="AB5" s="969">
        <f>+AB24+AD24+AF24+AH24</f>
        <v>0</v>
      </c>
      <c r="AC5" s="969">
        <f>+AC24+AE24+AG24+AI24</f>
        <v>0</v>
      </c>
      <c r="AD5" s="969"/>
      <c r="AE5" s="969"/>
      <c r="AF5" s="969"/>
      <c r="AG5" s="969"/>
      <c r="AH5" s="969"/>
      <c r="AI5" s="969"/>
      <c r="AJ5" s="969">
        <f>+AJ24+AL24+AN24+AP24</f>
        <v>54</v>
      </c>
      <c r="AK5" s="969">
        <f>+AK24+AM24+AO24+AQ24</f>
        <v>28</v>
      </c>
      <c r="AR5" s="968"/>
      <c r="AS5" s="968"/>
      <c r="AU5" s="968"/>
      <c r="AV5" s="968"/>
      <c r="AW5" s="968"/>
      <c r="AX5" s="968"/>
      <c r="AY5" s="968"/>
      <c r="AZ5" s="968"/>
      <c r="BA5" s="968"/>
      <c r="BB5" s="968"/>
      <c r="BC5" s="968"/>
      <c r="BD5" s="968"/>
      <c r="BE5" s="968"/>
      <c r="BF5" s="968"/>
      <c r="BG5" s="968"/>
      <c r="BH5" s="968"/>
      <c r="BI5" s="968"/>
      <c r="BJ5" s="968"/>
    </row>
    <row r="6" spans="1:82" s="55" customFormat="1" ht="18" customHeight="1">
      <c r="A6" s="1336" t="s">
        <v>312</v>
      </c>
      <c r="B6" s="1124" t="s">
        <v>330</v>
      </c>
      <c r="C6" s="1126"/>
      <c r="D6" s="1125"/>
      <c r="E6" s="1124" t="s">
        <v>331</v>
      </c>
      <c r="F6" s="1125"/>
      <c r="G6" s="1124" t="s">
        <v>332</v>
      </c>
      <c r="H6" s="1125"/>
      <c r="I6" s="1124" t="s">
        <v>333</v>
      </c>
      <c r="J6" s="1125"/>
      <c r="K6" s="1124" t="s">
        <v>338</v>
      </c>
      <c r="L6" s="1125"/>
      <c r="M6" s="1124" t="s">
        <v>275</v>
      </c>
      <c r="N6" s="1125"/>
      <c r="O6" s="1124" t="s">
        <v>276</v>
      </c>
      <c r="P6" s="1125"/>
      <c r="Q6" s="1124" t="s">
        <v>277</v>
      </c>
      <c r="R6" s="1125"/>
      <c r="S6" s="1124" t="s">
        <v>308</v>
      </c>
      <c r="T6" s="1125"/>
      <c r="U6" s="1124" t="s">
        <v>1</v>
      </c>
      <c r="V6" s="1172"/>
      <c r="X6" s="1334" t="s">
        <v>312</v>
      </c>
      <c r="Y6" s="1168" t="s">
        <v>330</v>
      </c>
      <c r="Z6" s="1144"/>
      <c r="AA6" s="1168"/>
      <c r="AB6" s="1168" t="s">
        <v>331</v>
      </c>
      <c r="AC6" s="1168"/>
      <c r="AD6" s="1168" t="s">
        <v>332</v>
      </c>
      <c r="AE6" s="1168"/>
      <c r="AF6" s="1168" t="s">
        <v>333</v>
      </c>
      <c r="AG6" s="1168"/>
      <c r="AH6" s="1168" t="s">
        <v>338</v>
      </c>
      <c r="AI6" s="1168"/>
      <c r="AJ6" s="1168" t="s">
        <v>275</v>
      </c>
      <c r="AK6" s="1168"/>
      <c r="AL6" s="1168" t="s">
        <v>276</v>
      </c>
      <c r="AM6" s="1168"/>
      <c r="AN6" s="1168" t="s">
        <v>277</v>
      </c>
      <c r="AO6" s="1168"/>
      <c r="AP6" s="1168" t="s">
        <v>308</v>
      </c>
      <c r="AQ6" s="1168"/>
      <c r="AR6" s="1168" t="s">
        <v>1</v>
      </c>
      <c r="AS6" s="1202"/>
      <c r="AU6" s="1336" t="s">
        <v>312</v>
      </c>
      <c r="AV6" s="1124" t="s">
        <v>322</v>
      </c>
      <c r="AW6" s="1126"/>
      <c r="AX6" s="1126"/>
      <c r="AY6" s="1126"/>
      <c r="AZ6" s="1126"/>
      <c r="BA6" s="1126"/>
      <c r="BB6" s="1126"/>
      <c r="BC6" s="1126"/>
      <c r="BD6" s="1126"/>
      <c r="BE6" s="1125"/>
      <c r="BF6" s="1124" t="s">
        <v>323</v>
      </c>
      <c r="BG6" s="1126"/>
      <c r="BH6" s="1125"/>
      <c r="BI6" s="1220" t="s">
        <v>324</v>
      </c>
      <c r="BK6" s="1336" t="s">
        <v>312</v>
      </c>
      <c r="BL6" s="1197" t="s">
        <v>291</v>
      </c>
      <c r="BM6" s="1199"/>
      <c r="BN6" s="1197" t="s">
        <v>257</v>
      </c>
      <c r="BO6" s="1201"/>
    </row>
    <row r="7" spans="1:82" s="55" customFormat="1" ht="35.25" customHeight="1">
      <c r="A7" s="1337"/>
      <c r="B7" s="467" t="s">
        <v>313</v>
      </c>
      <c r="C7" s="1049"/>
      <c r="D7" s="467" t="s">
        <v>314</v>
      </c>
      <c r="E7" s="467" t="s">
        <v>313</v>
      </c>
      <c r="F7" s="467" t="s">
        <v>314</v>
      </c>
      <c r="G7" s="467" t="s">
        <v>394</v>
      </c>
      <c r="H7" s="467" t="s">
        <v>314</v>
      </c>
      <c r="I7" s="467" t="s">
        <v>313</v>
      </c>
      <c r="J7" s="467" t="s">
        <v>314</v>
      </c>
      <c r="K7" s="467" t="s">
        <v>313</v>
      </c>
      <c r="L7" s="467" t="s">
        <v>314</v>
      </c>
      <c r="M7" s="467" t="s">
        <v>313</v>
      </c>
      <c r="N7" s="467" t="s">
        <v>314</v>
      </c>
      <c r="O7" s="467" t="s">
        <v>313</v>
      </c>
      <c r="P7" s="467" t="s">
        <v>314</v>
      </c>
      <c r="Q7" s="467" t="s">
        <v>394</v>
      </c>
      <c r="R7" s="467" t="s">
        <v>314</v>
      </c>
      <c r="S7" s="467" t="s">
        <v>313</v>
      </c>
      <c r="T7" s="467" t="s">
        <v>314</v>
      </c>
      <c r="U7" s="467" t="s">
        <v>313</v>
      </c>
      <c r="V7" s="280" t="s">
        <v>314</v>
      </c>
      <c r="X7" s="1335"/>
      <c r="Y7" s="467" t="s">
        <v>313</v>
      </c>
      <c r="Z7" s="1049"/>
      <c r="AA7" s="467" t="s">
        <v>314</v>
      </c>
      <c r="AB7" s="467" t="s">
        <v>313</v>
      </c>
      <c r="AC7" s="467" t="s">
        <v>314</v>
      </c>
      <c r="AD7" s="467" t="s">
        <v>313</v>
      </c>
      <c r="AE7" s="467" t="s">
        <v>314</v>
      </c>
      <c r="AF7" s="467" t="s">
        <v>313</v>
      </c>
      <c r="AG7" s="467" t="s">
        <v>314</v>
      </c>
      <c r="AH7" s="467" t="s">
        <v>313</v>
      </c>
      <c r="AI7" s="467" t="s">
        <v>314</v>
      </c>
      <c r="AJ7" s="467" t="s">
        <v>313</v>
      </c>
      <c r="AK7" s="467" t="s">
        <v>314</v>
      </c>
      <c r="AL7" s="467" t="s">
        <v>313</v>
      </c>
      <c r="AM7" s="467" t="s">
        <v>314</v>
      </c>
      <c r="AN7" s="467" t="s">
        <v>313</v>
      </c>
      <c r="AO7" s="467" t="s">
        <v>314</v>
      </c>
      <c r="AP7" s="467" t="s">
        <v>313</v>
      </c>
      <c r="AQ7" s="467" t="s">
        <v>314</v>
      </c>
      <c r="AR7" s="467" t="s">
        <v>313</v>
      </c>
      <c r="AS7" s="280" t="s">
        <v>314</v>
      </c>
      <c r="AU7" s="1337"/>
      <c r="AV7" s="129" t="s">
        <v>330</v>
      </c>
      <c r="AW7" s="129" t="s">
        <v>331</v>
      </c>
      <c r="AX7" s="129" t="s">
        <v>332</v>
      </c>
      <c r="AY7" s="129" t="s">
        <v>333</v>
      </c>
      <c r="AZ7" s="129" t="s">
        <v>341</v>
      </c>
      <c r="BA7" s="129" t="s">
        <v>287</v>
      </c>
      <c r="BB7" s="129" t="s">
        <v>288</v>
      </c>
      <c r="BC7" s="129" t="s">
        <v>289</v>
      </c>
      <c r="BD7" s="129" t="s">
        <v>290</v>
      </c>
      <c r="BE7" s="129" t="s">
        <v>1</v>
      </c>
      <c r="BF7" s="129" t="s">
        <v>474</v>
      </c>
      <c r="BG7" s="129" t="s">
        <v>475</v>
      </c>
      <c r="BH7" s="129" t="s">
        <v>1</v>
      </c>
      <c r="BI7" s="1338"/>
      <c r="BK7" s="1337"/>
      <c r="BL7" s="805" t="s">
        <v>1</v>
      </c>
      <c r="BM7" s="805" t="s">
        <v>262</v>
      </c>
      <c r="BN7" s="805" t="s">
        <v>263</v>
      </c>
      <c r="BO7" s="806" t="s">
        <v>264</v>
      </c>
    </row>
    <row r="8" spans="1:82" s="55" customFormat="1" ht="13">
      <c r="A8" s="653" t="s">
        <v>2</v>
      </c>
      <c r="B8" s="888">
        <v>995</v>
      </c>
      <c r="C8" s="1050">
        <v>446</v>
      </c>
      <c r="D8" s="888">
        <v>549</v>
      </c>
      <c r="E8" s="888">
        <v>1101</v>
      </c>
      <c r="F8" s="888">
        <v>614</v>
      </c>
      <c r="G8" s="888">
        <v>88</v>
      </c>
      <c r="H8" s="888">
        <v>38</v>
      </c>
      <c r="I8" s="888">
        <v>280</v>
      </c>
      <c r="J8" s="888">
        <v>126</v>
      </c>
      <c r="K8" s="888">
        <v>476</v>
      </c>
      <c r="L8" s="888">
        <v>207</v>
      </c>
      <c r="M8" s="888">
        <v>1051</v>
      </c>
      <c r="N8" s="888">
        <v>610</v>
      </c>
      <c r="O8" s="888">
        <v>6</v>
      </c>
      <c r="P8" s="888">
        <v>1</v>
      </c>
      <c r="Q8" s="888">
        <v>353</v>
      </c>
      <c r="R8" s="888">
        <v>107</v>
      </c>
      <c r="S8" s="888">
        <v>0</v>
      </c>
      <c r="T8" s="888">
        <v>0</v>
      </c>
      <c r="U8" s="888">
        <v>4350</v>
      </c>
      <c r="V8" s="889">
        <v>2252</v>
      </c>
      <c r="X8" s="653" t="s">
        <v>2</v>
      </c>
      <c r="Y8" s="652">
        <v>23</v>
      </c>
      <c r="Z8" s="1056">
        <v>14</v>
      </c>
      <c r="AA8" s="652">
        <v>9</v>
      </c>
      <c r="AB8" s="652">
        <v>7</v>
      </c>
      <c r="AC8" s="652">
        <v>5</v>
      </c>
      <c r="AD8" s="652">
        <v>0</v>
      </c>
      <c r="AE8" s="652">
        <v>0</v>
      </c>
      <c r="AF8" s="652">
        <v>1</v>
      </c>
      <c r="AG8" s="652">
        <v>1</v>
      </c>
      <c r="AH8" s="652">
        <v>12</v>
      </c>
      <c r="AI8" s="652">
        <v>5</v>
      </c>
      <c r="AJ8" s="652">
        <v>146</v>
      </c>
      <c r="AK8" s="652">
        <v>88</v>
      </c>
      <c r="AL8" s="652">
        <v>0</v>
      </c>
      <c r="AM8" s="652">
        <v>0</v>
      </c>
      <c r="AN8" s="652">
        <v>71</v>
      </c>
      <c r="AO8" s="652">
        <v>23</v>
      </c>
      <c r="AP8" s="652">
        <v>0</v>
      </c>
      <c r="AQ8" s="652">
        <v>0</v>
      </c>
      <c r="AR8" s="652">
        <v>260</v>
      </c>
      <c r="AS8" s="654">
        <f t="shared" ref="AS8" si="0">SUM(AS37:AS40)</f>
        <v>131</v>
      </c>
      <c r="AU8" s="653" t="s">
        <v>2</v>
      </c>
      <c r="AV8" s="652">
        <f>SUM(AV37:AV40)</f>
        <v>27</v>
      </c>
      <c r="AW8" s="652">
        <f t="shared" ref="AW8:BI8" si="1">SUM(AW37:AW40)</f>
        <v>21</v>
      </c>
      <c r="AX8" s="652">
        <f t="shared" si="1"/>
        <v>3</v>
      </c>
      <c r="AY8" s="652">
        <f t="shared" si="1"/>
        <v>7</v>
      </c>
      <c r="AZ8" s="652">
        <f t="shared" si="1"/>
        <v>8</v>
      </c>
      <c r="BA8" s="652">
        <f t="shared" si="1"/>
        <v>24</v>
      </c>
      <c r="BB8" s="652">
        <f t="shared" si="1"/>
        <v>2</v>
      </c>
      <c r="BC8" s="652">
        <f t="shared" si="1"/>
        <v>13</v>
      </c>
      <c r="BD8" s="652">
        <f t="shared" si="1"/>
        <v>0</v>
      </c>
      <c r="BE8" s="652">
        <f t="shared" si="1"/>
        <v>105</v>
      </c>
      <c r="BF8" s="652">
        <f t="shared" si="1"/>
        <v>127</v>
      </c>
      <c r="BG8" s="652">
        <f t="shared" si="1"/>
        <v>23</v>
      </c>
      <c r="BH8" s="652">
        <f t="shared" si="1"/>
        <v>150</v>
      </c>
      <c r="BI8" s="654">
        <f t="shared" si="1"/>
        <v>21</v>
      </c>
      <c r="BK8" s="653" t="s">
        <v>2</v>
      </c>
      <c r="BL8" s="652">
        <f t="shared" ref="BL8:BO8" si="2">SUM(BL37:BL40)</f>
        <v>170</v>
      </c>
      <c r="BM8" s="652">
        <f t="shared" si="2"/>
        <v>76</v>
      </c>
      <c r="BN8" s="652">
        <f t="shared" si="2"/>
        <v>20</v>
      </c>
      <c r="BO8" s="654">
        <f t="shared" si="2"/>
        <v>16</v>
      </c>
    </row>
    <row r="9" spans="1:82" s="55" customFormat="1" ht="13">
      <c r="A9" s="653" t="s">
        <v>8</v>
      </c>
      <c r="B9" s="888">
        <v>917</v>
      </c>
      <c r="C9" s="1050">
        <v>409</v>
      </c>
      <c r="D9" s="888">
        <v>508</v>
      </c>
      <c r="E9" s="888">
        <v>392</v>
      </c>
      <c r="F9" s="888">
        <v>218</v>
      </c>
      <c r="G9" s="888">
        <v>0</v>
      </c>
      <c r="H9" s="888">
        <v>0</v>
      </c>
      <c r="I9" s="888">
        <v>530</v>
      </c>
      <c r="J9" s="888">
        <v>289</v>
      </c>
      <c r="K9" s="888">
        <v>137</v>
      </c>
      <c r="L9" s="888">
        <v>68</v>
      </c>
      <c r="M9" s="888">
        <v>926</v>
      </c>
      <c r="N9" s="888">
        <v>505</v>
      </c>
      <c r="O9" s="888">
        <v>5</v>
      </c>
      <c r="P9" s="888">
        <v>1</v>
      </c>
      <c r="Q9" s="888">
        <v>188</v>
      </c>
      <c r="R9" s="888">
        <v>58</v>
      </c>
      <c r="S9" s="888">
        <v>33</v>
      </c>
      <c r="T9" s="888">
        <v>19</v>
      </c>
      <c r="U9" s="888">
        <v>3128</v>
      </c>
      <c r="V9" s="889">
        <v>1666</v>
      </c>
      <c r="X9" s="653" t="s">
        <v>8</v>
      </c>
      <c r="Y9" s="652">
        <v>17</v>
      </c>
      <c r="Z9" s="1056">
        <v>4</v>
      </c>
      <c r="AA9" s="652">
        <v>13</v>
      </c>
      <c r="AB9" s="652">
        <v>2</v>
      </c>
      <c r="AC9" s="652">
        <v>1</v>
      </c>
      <c r="AD9" s="652">
        <v>0</v>
      </c>
      <c r="AE9" s="652">
        <v>0</v>
      </c>
      <c r="AF9" s="652">
        <v>4</v>
      </c>
      <c r="AG9" s="652">
        <v>1</v>
      </c>
      <c r="AH9" s="652">
        <v>1</v>
      </c>
      <c r="AI9" s="652">
        <v>0</v>
      </c>
      <c r="AJ9" s="652">
        <v>177</v>
      </c>
      <c r="AK9" s="652">
        <v>96</v>
      </c>
      <c r="AL9" s="652">
        <v>0</v>
      </c>
      <c r="AM9" s="652">
        <v>0</v>
      </c>
      <c r="AN9" s="652">
        <v>66</v>
      </c>
      <c r="AO9" s="652">
        <v>15</v>
      </c>
      <c r="AP9" s="652">
        <v>6</v>
      </c>
      <c r="AQ9" s="652">
        <v>5</v>
      </c>
      <c r="AR9" s="652">
        <v>273</v>
      </c>
      <c r="AS9" s="654">
        <f t="shared" ref="AS9" si="3">SUM(AS42:AS45)</f>
        <v>131</v>
      </c>
      <c r="AU9" s="653" t="s">
        <v>8</v>
      </c>
      <c r="AV9" s="652">
        <f>SUM(AV42:AV45)</f>
        <v>21</v>
      </c>
      <c r="AW9" s="652">
        <f t="shared" ref="AW9:BI9" si="4">SUM(AW42:AW45)</f>
        <v>10</v>
      </c>
      <c r="AX9" s="652">
        <f t="shared" si="4"/>
        <v>0</v>
      </c>
      <c r="AY9" s="652">
        <f t="shared" si="4"/>
        <v>12</v>
      </c>
      <c r="AZ9" s="652">
        <f t="shared" si="4"/>
        <v>3</v>
      </c>
      <c r="BA9" s="652">
        <f t="shared" si="4"/>
        <v>20</v>
      </c>
      <c r="BB9" s="652">
        <f t="shared" si="4"/>
        <v>1</v>
      </c>
      <c r="BC9" s="652">
        <f t="shared" si="4"/>
        <v>8</v>
      </c>
      <c r="BD9" s="652">
        <f t="shared" si="4"/>
        <v>1</v>
      </c>
      <c r="BE9" s="652">
        <f t="shared" si="4"/>
        <v>76</v>
      </c>
      <c r="BF9" s="652">
        <f t="shared" si="4"/>
        <v>59</v>
      </c>
      <c r="BG9" s="652">
        <f t="shared" si="4"/>
        <v>21</v>
      </c>
      <c r="BH9" s="652">
        <f t="shared" si="4"/>
        <v>80</v>
      </c>
      <c r="BI9" s="654">
        <f t="shared" si="4"/>
        <v>14</v>
      </c>
      <c r="BK9" s="653" t="s">
        <v>8</v>
      </c>
      <c r="BL9" s="652">
        <f t="shared" ref="BL9:BO9" si="5">SUM(BL42:BL45)</f>
        <v>122</v>
      </c>
      <c r="BM9" s="652">
        <f t="shared" si="5"/>
        <v>39</v>
      </c>
      <c r="BN9" s="652">
        <f t="shared" si="5"/>
        <v>10</v>
      </c>
      <c r="BO9" s="654">
        <f t="shared" si="5"/>
        <v>24</v>
      </c>
    </row>
    <row r="10" spans="1:82" s="55" customFormat="1" ht="13">
      <c r="A10" s="653" t="s">
        <v>13</v>
      </c>
      <c r="B10" s="888">
        <v>17018</v>
      </c>
      <c r="C10" s="1050">
        <v>7768</v>
      </c>
      <c r="D10" s="888">
        <v>9250</v>
      </c>
      <c r="E10" s="888">
        <v>5460</v>
      </c>
      <c r="F10" s="888">
        <v>3337</v>
      </c>
      <c r="G10" s="888">
        <v>689</v>
      </c>
      <c r="H10" s="888">
        <v>326</v>
      </c>
      <c r="I10" s="888">
        <v>1242</v>
      </c>
      <c r="J10" s="888">
        <v>671</v>
      </c>
      <c r="K10" s="888">
        <v>4701</v>
      </c>
      <c r="L10" s="888">
        <v>2313</v>
      </c>
      <c r="M10" s="888">
        <v>9453</v>
      </c>
      <c r="N10" s="888">
        <v>5463</v>
      </c>
      <c r="O10" s="888">
        <v>1167</v>
      </c>
      <c r="P10" s="888">
        <v>413</v>
      </c>
      <c r="Q10" s="888">
        <v>2563</v>
      </c>
      <c r="R10" s="888">
        <v>1123</v>
      </c>
      <c r="S10" s="888">
        <v>3701</v>
      </c>
      <c r="T10" s="888">
        <v>1903</v>
      </c>
      <c r="U10" s="888">
        <v>45994</v>
      </c>
      <c r="V10" s="889">
        <v>24799</v>
      </c>
      <c r="X10" s="653" t="s">
        <v>13</v>
      </c>
      <c r="Y10" s="652">
        <v>267</v>
      </c>
      <c r="Z10" s="1056">
        <v>132</v>
      </c>
      <c r="AA10" s="652">
        <v>135</v>
      </c>
      <c r="AB10" s="652">
        <v>104</v>
      </c>
      <c r="AC10" s="652">
        <v>46</v>
      </c>
      <c r="AD10" s="652">
        <v>5</v>
      </c>
      <c r="AE10" s="652">
        <v>1</v>
      </c>
      <c r="AF10" s="652">
        <v>15</v>
      </c>
      <c r="AG10" s="652">
        <v>5</v>
      </c>
      <c r="AH10" s="652">
        <v>68</v>
      </c>
      <c r="AI10" s="652">
        <v>25</v>
      </c>
      <c r="AJ10" s="652">
        <v>1029</v>
      </c>
      <c r="AK10" s="652">
        <v>508</v>
      </c>
      <c r="AL10" s="652">
        <v>199</v>
      </c>
      <c r="AM10" s="652">
        <v>52</v>
      </c>
      <c r="AN10" s="652">
        <v>431</v>
      </c>
      <c r="AO10" s="652">
        <v>168</v>
      </c>
      <c r="AP10" s="652">
        <v>283</v>
      </c>
      <c r="AQ10" s="652">
        <v>118</v>
      </c>
      <c r="AR10" s="652">
        <v>2401</v>
      </c>
      <c r="AS10" s="654">
        <f t="shared" ref="AS10" si="6">SUM(AS47:AS54)</f>
        <v>1058</v>
      </c>
      <c r="AU10" s="653" t="s">
        <v>13</v>
      </c>
      <c r="AV10" s="652">
        <f>SUM(AV47:AV54)</f>
        <v>391</v>
      </c>
      <c r="AW10" s="652">
        <f t="shared" ref="AW10:BI10" si="7">SUM(AW47:AW54)</f>
        <v>174</v>
      </c>
      <c r="AX10" s="652">
        <f t="shared" si="7"/>
        <v>24</v>
      </c>
      <c r="AY10" s="652">
        <f t="shared" si="7"/>
        <v>47</v>
      </c>
      <c r="AZ10" s="652">
        <f t="shared" si="7"/>
        <v>135</v>
      </c>
      <c r="BA10" s="652">
        <f t="shared" si="7"/>
        <v>274</v>
      </c>
      <c r="BB10" s="652">
        <f t="shared" si="7"/>
        <v>62</v>
      </c>
      <c r="BC10" s="652">
        <f t="shared" si="7"/>
        <v>126</v>
      </c>
      <c r="BD10" s="652">
        <f t="shared" si="7"/>
        <v>48</v>
      </c>
      <c r="BE10" s="652">
        <f t="shared" si="7"/>
        <v>1281</v>
      </c>
      <c r="BF10" s="652">
        <f t="shared" si="7"/>
        <v>1220</v>
      </c>
      <c r="BG10" s="652">
        <f t="shared" si="7"/>
        <v>106</v>
      </c>
      <c r="BH10" s="652">
        <f t="shared" si="7"/>
        <v>1326</v>
      </c>
      <c r="BI10" s="654">
        <f t="shared" si="7"/>
        <v>277</v>
      </c>
      <c r="BK10" s="653" t="s">
        <v>13</v>
      </c>
      <c r="BL10" s="652">
        <f t="shared" ref="BL10:BO10" si="8">SUM(BL47:BL54)</f>
        <v>3126</v>
      </c>
      <c r="BM10" s="652">
        <f t="shared" si="8"/>
        <v>1315</v>
      </c>
      <c r="BN10" s="652">
        <f t="shared" si="8"/>
        <v>99</v>
      </c>
      <c r="BO10" s="654">
        <f t="shared" si="8"/>
        <v>810</v>
      </c>
    </row>
    <row r="11" spans="1:82" s="55" customFormat="1" ht="13">
      <c r="A11" s="653" t="s">
        <v>22</v>
      </c>
      <c r="B11" s="888">
        <v>1297</v>
      </c>
      <c r="C11" s="1050">
        <v>709</v>
      </c>
      <c r="D11" s="888">
        <v>588</v>
      </c>
      <c r="E11" s="888">
        <v>611</v>
      </c>
      <c r="F11" s="888">
        <v>287</v>
      </c>
      <c r="G11" s="888">
        <v>0</v>
      </c>
      <c r="H11" s="888">
        <v>0</v>
      </c>
      <c r="I11" s="888">
        <v>225</v>
      </c>
      <c r="J11" s="888">
        <v>66</v>
      </c>
      <c r="K11" s="888">
        <v>72</v>
      </c>
      <c r="L11" s="888">
        <v>26</v>
      </c>
      <c r="M11" s="888">
        <v>564</v>
      </c>
      <c r="N11" s="888">
        <v>286</v>
      </c>
      <c r="O11" s="888">
        <v>0</v>
      </c>
      <c r="P11" s="888">
        <v>0</v>
      </c>
      <c r="Q11" s="888">
        <v>96</v>
      </c>
      <c r="R11" s="888">
        <v>14</v>
      </c>
      <c r="S11" s="888">
        <v>86</v>
      </c>
      <c r="T11" s="888">
        <v>36</v>
      </c>
      <c r="U11" s="888">
        <v>2951</v>
      </c>
      <c r="V11" s="889">
        <v>1303</v>
      </c>
      <c r="X11" s="653" t="s">
        <v>22</v>
      </c>
      <c r="Y11" s="652">
        <v>50</v>
      </c>
      <c r="Z11" s="1056">
        <v>33</v>
      </c>
      <c r="AA11" s="652">
        <v>17</v>
      </c>
      <c r="AB11" s="652">
        <v>22</v>
      </c>
      <c r="AC11" s="652">
        <v>8</v>
      </c>
      <c r="AD11" s="652">
        <v>0</v>
      </c>
      <c r="AE11" s="652">
        <v>0</v>
      </c>
      <c r="AF11" s="652">
        <v>14</v>
      </c>
      <c r="AG11" s="652">
        <v>3</v>
      </c>
      <c r="AH11" s="652">
        <v>0</v>
      </c>
      <c r="AI11" s="652">
        <v>0</v>
      </c>
      <c r="AJ11" s="652">
        <v>97</v>
      </c>
      <c r="AK11" s="652">
        <v>43</v>
      </c>
      <c r="AL11" s="652">
        <v>0</v>
      </c>
      <c r="AM11" s="652">
        <v>0</v>
      </c>
      <c r="AN11" s="652">
        <v>19</v>
      </c>
      <c r="AO11" s="652">
        <v>3</v>
      </c>
      <c r="AP11" s="652">
        <v>23</v>
      </c>
      <c r="AQ11" s="652">
        <v>7</v>
      </c>
      <c r="AR11" s="652">
        <v>225</v>
      </c>
      <c r="AS11" s="654">
        <f t="shared" ref="AS11" si="9">SUM(AS56:AS61)</f>
        <v>81</v>
      </c>
      <c r="AU11" s="653" t="s">
        <v>22</v>
      </c>
      <c r="AV11" s="652">
        <f>SUM(AV56:AV61)</f>
        <v>25</v>
      </c>
      <c r="AW11" s="652">
        <f t="shared" ref="AW11:BI11" si="10">SUM(AW56:AW61)</f>
        <v>12</v>
      </c>
      <c r="AX11" s="652">
        <f t="shared" si="10"/>
        <v>0</v>
      </c>
      <c r="AY11" s="652">
        <f t="shared" si="10"/>
        <v>5</v>
      </c>
      <c r="AZ11" s="652">
        <f t="shared" si="10"/>
        <v>3</v>
      </c>
      <c r="BA11" s="652">
        <f t="shared" si="10"/>
        <v>12</v>
      </c>
      <c r="BB11" s="652">
        <f t="shared" si="10"/>
        <v>0</v>
      </c>
      <c r="BC11" s="652">
        <f t="shared" si="10"/>
        <v>4</v>
      </c>
      <c r="BD11" s="652">
        <f t="shared" si="10"/>
        <v>3</v>
      </c>
      <c r="BE11" s="652">
        <f t="shared" si="10"/>
        <v>64</v>
      </c>
      <c r="BF11" s="652">
        <f t="shared" si="10"/>
        <v>58</v>
      </c>
      <c r="BG11" s="652">
        <f t="shared" si="10"/>
        <v>6</v>
      </c>
      <c r="BH11" s="652">
        <f t="shared" si="10"/>
        <v>64</v>
      </c>
      <c r="BI11" s="654">
        <f t="shared" si="10"/>
        <v>12</v>
      </c>
      <c r="BK11" s="653" t="s">
        <v>22</v>
      </c>
      <c r="BL11" s="652">
        <f t="shared" ref="BL11:BO11" si="11">SUM(BL56:BL61)</f>
        <v>101</v>
      </c>
      <c r="BM11" s="652">
        <f t="shared" si="11"/>
        <v>31</v>
      </c>
      <c r="BN11" s="652">
        <f t="shared" si="11"/>
        <v>5</v>
      </c>
      <c r="BO11" s="654">
        <f t="shared" si="11"/>
        <v>27</v>
      </c>
    </row>
    <row r="12" spans="1:82" s="55" customFormat="1" ht="13">
      <c r="A12" s="653" t="s">
        <v>29</v>
      </c>
      <c r="B12" s="888">
        <v>43</v>
      </c>
      <c r="C12" s="1050">
        <v>18</v>
      </c>
      <c r="D12" s="888">
        <v>25</v>
      </c>
      <c r="E12" s="888">
        <v>32</v>
      </c>
      <c r="F12" s="888">
        <v>11</v>
      </c>
      <c r="G12" s="888">
        <v>0</v>
      </c>
      <c r="H12" s="888">
        <v>0</v>
      </c>
      <c r="I12" s="888">
        <v>0</v>
      </c>
      <c r="J12" s="888">
        <v>0</v>
      </c>
      <c r="K12" s="888">
        <v>0</v>
      </c>
      <c r="L12" s="888">
        <v>0</v>
      </c>
      <c r="M12" s="888">
        <v>32</v>
      </c>
      <c r="N12" s="888">
        <v>11</v>
      </c>
      <c r="O12" s="888">
        <v>0</v>
      </c>
      <c r="P12" s="888">
        <v>0</v>
      </c>
      <c r="Q12" s="888">
        <v>0</v>
      </c>
      <c r="R12" s="888">
        <v>0</v>
      </c>
      <c r="S12" s="888">
        <v>0</v>
      </c>
      <c r="T12" s="888">
        <v>0</v>
      </c>
      <c r="U12" s="888">
        <v>107</v>
      </c>
      <c r="V12" s="889">
        <v>47</v>
      </c>
      <c r="X12" s="653" t="s">
        <v>29</v>
      </c>
      <c r="Y12" s="652">
        <v>0</v>
      </c>
      <c r="Z12" s="1056">
        <v>0</v>
      </c>
      <c r="AA12" s="652">
        <v>0</v>
      </c>
      <c r="AB12" s="652">
        <v>0</v>
      </c>
      <c r="AC12" s="652">
        <v>0</v>
      </c>
      <c r="AD12" s="652">
        <v>0</v>
      </c>
      <c r="AE12" s="652">
        <v>0</v>
      </c>
      <c r="AF12" s="652">
        <v>0</v>
      </c>
      <c r="AG12" s="652">
        <v>0</v>
      </c>
      <c r="AH12" s="652">
        <v>0</v>
      </c>
      <c r="AI12" s="652">
        <v>0</v>
      </c>
      <c r="AJ12" s="652">
        <v>0</v>
      </c>
      <c r="AK12" s="652">
        <v>0</v>
      </c>
      <c r="AL12" s="652">
        <v>0</v>
      </c>
      <c r="AM12" s="652">
        <v>0</v>
      </c>
      <c r="AN12" s="652">
        <v>0</v>
      </c>
      <c r="AO12" s="652">
        <v>0</v>
      </c>
      <c r="AP12" s="652">
        <v>0</v>
      </c>
      <c r="AQ12" s="652">
        <v>0</v>
      </c>
      <c r="AR12" s="652">
        <v>0</v>
      </c>
      <c r="AS12" s="654">
        <f t="shared" ref="AS12" si="12">SUM(AS63:AS66)</f>
        <v>0</v>
      </c>
      <c r="AU12" s="653" t="s">
        <v>29</v>
      </c>
      <c r="AV12" s="652">
        <f>SUM(AV63:AV66)</f>
        <v>1</v>
      </c>
      <c r="AW12" s="652">
        <f t="shared" ref="AW12:BI12" si="13">SUM(AW63:AW66)</f>
        <v>1</v>
      </c>
      <c r="AX12" s="652">
        <f t="shared" si="13"/>
        <v>0</v>
      </c>
      <c r="AY12" s="652">
        <f t="shared" si="13"/>
        <v>0</v>
      </c>
      <c r="AZ12" s="652">
        <f t="shared" si="13"/>
        <v>0</v>
      </c>
      <c r="BA12" s="652">
        <f t="shared" si="13"/>
        <v>1</v>
      </c>
      <c r="BB12" s="652">
        <f t="shared" si="13"/>
        <v>0</v>
      </c>
      <c r="BC12" s="652">
        <f t="shared" si="13"/>
        <v>0</v>
      </c>
      <c r="BD12" s="652">
        <f t="shared" si="13"/>
        <v>0</v>
      </c>
      <c r="BE12" s="652">
        <f t="shared" si="13"/>
        <v>3</v>
      </c>
      <c r="BF12" s="652">
        <f t="shared" si="13"/>
        <v>3</v>
      </c>
      <c r="BG12" s="652">
        <f t="shared" si="13"/>
        <v>0</v>
      </c>
      <c r="BH12" s="652">
        <f t="shared" si="13"/>
        <v>3</v>
      </c>
      <c r="BI12" s="654">
        <f t="shared" si="13"/>
        <v>1</v>
      </c>
      <c r="BK12" s="653" t="s">
        <v>29</v>
      </c>
      <c r="BL12" s="652">
        <f t="shared" ref="BL12:BO12" si="14">SUM(BL63:BL66)</f>
        <v>4</v>
      </c>
      <c r="BM12" s="652">
        <f t="shared" si="14"/>
        <v>1</v>
      </c>
      <c r="BN12" s="652">
        <f t="shared" si="14"/>
        <v>1</v>
      </c>
      <c r="BO12" s="654">
        <f t="shared" si="14"/>
        <v>1</v>
      </c>
    </row>
    <row r="13" spans="1:82" s="55" customFormat="1" ht="13">
      <c r="A13" s="653" t="s">
        <v>34</v>
      </c>
      <c r="B13" s="888">
        <v>475</v>
      </c>
      <c r="C13" s="1050">
        <v>272</v>
      </c>
      <c r="D13" s="888">
        <v>203</v>
      </c>
      <c r="E13" s="888">
        <v>177</v>
      </c>
      <c r="F13" s="888">
        <v>90</v>
      </c>
      <c r="G13" s="888">
        <v>0</v>
      </c>
      <c r="H13" s="888">
        <v>0</v>
      </c>
      <c r="I13" s="888">
        <v>168</v>
      </c>
      <c r="J13" s="888">
        <v>68</v>
      </c>
      <c r="K13" s="888">
        <v>7</v>
      </c>
      <c r="L13" s="888">
        <v>4</v>
      </c>
      <c r="M13" s="888">
        <v>223</v>
      </c>
      <c r="N13" s="888">
        <v>115</v>
      </c>
      <c r="O13" s="888">
        <v>0</v>
      </c>
      <c r="P13" s="888">
        <v>0</v>
      </c>
      <c r="Q13" s="888">
        <v>0</v>
      </c>
      <c r="R13" s="888">
        <v>0</v>
      </c>
      <c r="S13" s="888">
        <v>113</v>
      </c>
      <c r="T13" s="888">
        <v>50</v>
      </c>
      <c r="U13" s="888">
        <v>1163</v>
      </c>
      <c r="V13" s="889">
        <v>530</v>
      </c>
      <c r="X13" s="653" t="s">
        <v>34</v>
      </c>
      <c r="Y13" s="652">
        <v>3</v>
      </c>
      <c r="Z13" s="1056">
        <v>1</v>
      </c>
      <c r="AA13" s="652">
        <v>2</v>
      </c>
      <c r="AB13" s="652">
        <v>0</v>
      </c>
      <c r="AC13" s="652">
        <v>0</v>
      </c>
      <c r="AD13" s="652">
        <v>0</v>
      </c>
      <c r="AE13" s="652">
        <v>0</v>
      </c>
      <c r="AF13" s="652">
        <v>0</v>
      </c>
      <c r="AG13" s="652">
        <v>0</v>
      </c>
      <c r="AH13" s="652">
        <v>0</v>
      </c>
      <c r="AI13" s="652">
        <v>0</v>
      </c>
      <c r="AJ13" s="652">
        <v>3</v>
      </c>
      <c r="AK13" s="652">
        <v>2</v>
      </c>
      <c r="AL13" s="652">
        <v>0</v>
      </c>
      <c r="AM13" s="652">
        <v>0</v>
      </c>
      <c r="AN13" s="652">
        <v>0</v>
      </c>
      <c r="AO13" s="652">
        <v>0</v>
      </c>
      <c r="AP13" s="652">
        <v>7</v>
      </c>
      <c r="AQ13" s="652">
        <v>5</v>
      </c>
      <c r="AR13" s="652">
        <v>13</v>
      </c>
      <c r="AS13" s="654">
        <f t="shared" ref="AS13" si="15">SUM(AS73:AS75)</f>
        <v>9</v>
      </c>
      <c r="AU13" s="653" t="s">
        <v>34</v>
      </c>
      <c r="AV13" s="652">
        <f>SUM(AV73:AV75)</f>
        <v>8</v>
      </c>
      <c r="AW13" s="652">
        <f t="shared" ref="AW13:BI13" si="16">SUM(AW73:AW75)</f>
        <v>3</v>
      </c>
      <c r="AX13" s="652">
        <f t="shared" si="16"/>
        <v>0</v>
      </c>
      <c r="AY13" s="652">
        <f t="shared" si="16"/>
        <v>3</v>
      </c>
      <c r="AZ13" s="652">
        <f t="shared" si="16"/>
        <v>1</v>
      </c>
      <c r="BA13" s="652">
        <f t="shared" si="16"/>
        <v>4</v>
      </c>
      <c r="BB13" s="652">
        <f t="shared" si="16"/>
        <v>0</v>
      </c>
      <c r="BC13" s="652">
        <f t="shared" si="16"/>
        <v>0</v>
      </c>
      <c r="BD13" s="652">
        <f t="shared" si="16"/>
        <v>2</v>
      </c>
      <c r="BE13" s="652">
        <f t="shared" si="16"/>
        <v>21</v>
      </c>
      <c r="BF13" s="652">
        <f t="shared" si="16"/>
        <v>20</v>
      </c>
      <c r="BG13" s="652">
        <f t="shared" si="16"/>
        <v>0</v>
      </c>
      <c r="BH13" s="652">
        <f t="shared" si="16"/>
        <v>20</v>
      </c>
      <c r="BI13" s="654">
        <f t="shared" si="16"/>
        <v>4</v>
      </c>
      <c r="BK13" s="653" t="s">
        <v>34</v>
      </c>
      <c r="BL13" s="652">
        <f t="shared" ref="BL13:BO13" si="17">SUM(BL73:BL75)</f>
        <v>34</v>
      </c>
      <c r="BM13" s="652">
        <f t="shared" si="17"/>
        <v>7</v>
      </c>
      <c r="BN13" s="652">
        <f t="shared" si="17"/>
        <v>0</v>
      </c>
      <c r="BO13" s="654">
        <f t="shared" si="17"/>
        <v>8</v>
      </c>
    </row>
    <row r="14" spans="1:82" s="55" customFormat="1" ht="13">
      <c r="A14" s="653" t="s">
        <v>267</v>
      </c>
      <c r="B14" s="888">
        <v>1191</v>
      </c>
      <c r="C14" s="1050">
        <v>519</v>
      </c>
      <c r="D14" s="888">
        <v>672</v>
      </c>
      <c r="E14" s="888">
        <v>553</v>
      </c>
      <c r="F14" s="888">
        <v>324</v>
      </c>
      <c r="G14" s="888">
        <v>0</v>
      </c>
      <c r="H14" s="888">
        <v>0</v>
      </c>
      <c r="I14" s="888">
        <v>163</v>
      </c>
      <c r="J14" s="888">
        <v>57</v>
      </c>
      <c r="K14" s="888">
        <v>120</v>
      </c>
      <c r="L14" s="888">
        <v>81</v>
      </c>
      <c r="M14" s="888">
        <v>531</v>
      </c>
      <c r="N14" s="888">
        <v>307</v>
      </c>
      <c r="O14" s="888">
        <v>2</v>
      </c>
      <c r="P14" s="888">
        <v>0</v>
      </c>
      <c r="Q14" s="888">
        <v>109</v>
      </c>
      <c r="R14" s="888">
        <v>43</v>
      </c>
      <c r="S14" s="888">
        <v>65</v>
      </c>
      <c r="T14" s="888">
        <v>35</v>
      </c>
      <c r="U14" s="888">
        <v>2734</v>
      </c>
      <c r="V14" s="889">
        <v>1519</v>
      </c>
      <c r="X14" s="653" t="s">
        <v>267</v>
      </c>
      <c r="Y14" s="652">
        <v>54</v>
      </c>
      <c r="Z14" s="1056">
        <v>22</v>
      </c>
      <c r="AA14" s="652">
        <v>32</v>
      </c>
      <c r="AB14" s="652">
        <v>13</v>
      </c>
      <c r="AC14" s="652">
        <v>5</v>
      </c>
      <c r="AD14" s="652">
        <v>0</v>
      </c>
      <c r="AE14" s="652">
        <v>0</v>
      </c>
      <c r="AF14" s="652">
        <v>1</v>
      </c>
      <c r="AG14" s="652">
        <v>0</v>
      </c>
      <c r="AH14" s="652">
        <v>1</v>
      </c>
      <c r="AI14" s="652">
        <v>1</v>
      </c>
      <c r="AJ14" s="652">
        <v>61</v>
      </c>
      <c r="AK14" s="652">
        <v>31</v>
      </c>
      <c r="AL14" s="652">
        <v>0</v>
      </c>
      <c r="AM14" s="652">
        <v>0</v>
      </c>
      <c r="AN14" s="652">
        <v>12</v>
      </c>
      <c r="AO14" s="652">
        <v>7</v>
      </c>
      <c r="AP14" s="652">
        <v>7</v>
      </c>
      <c r="AQ14" s="652">
        <v>5</v>
      </c>
      <c r="AR14" s="652">
        <v>149</v>
      </c>
      <c r="AS14" s="654">
        <f t="shared" ref="AS14" si="18">SUM(AS77:AS85)</f>
        <v>81</v>
      </c>
      <c r="AU14" s="653" t="s">
        <v>267</v>
      </c>
      <c r="AV14" s="652">
        <f>SUM(AV77:AV85)</f>
        <v>23</v>
      </c>
      <c r="AW14" s="652">
        <f t="shared" ref="AW14:BI14" si="19">SUM(AW77:AW85)</f>
        <v>13</v>
      </c>
      <c r="AX14" s="652">
        <f t="shared" si="19"/>
        <v>0</v>
      </c>
      <c r="AY14" s="652">
        <f t="shared" si="19"/>
        <v>4</v>
      </c>
      <c r="AZ14" s="652">
        <f t="shared" si="19"/>
        <v>4</v>
      </c>
      <c r="BA14" s="652">
        <f t="shared" si="19"/>
        <v>15</v>
      </c>
      <c r="BB14" s="652">
        <f t="shared" si="19"/>
        <v>1</v>
      </c>
      <c r="BC14" s="652">
        <f t="shared" si="19"/>
        <v>5</v>
      </c>
      <c r="BD14" s="652">
        <f t="shared" si="19"/>
        <v>3</v>
      </c>
      <c r="BE14" s="652">
        <f t="shared" si="19"/>
        <v>68</v>
      </c>
      <c r="BF14" s="652">
        <f t="shared" si="19"/>
        <v>48</v>
      </c>
      <c r="BG14" s="652">
        <f t="shared" si="19"/>
        <v>7</v>
      </c>
      <c r="BH14" s="652">
        <f t="shared" si="19"/>
        <v>55</v>
      </c>
      <c r="BI14" s="654">
        <f t="shared" si="19"/>
        <v>15</v>
      </c>
      <c r="BK14" s="653" t="s">
        <v>267</v>
      </c>
      <c r="BL14" s="652">
        <f t="shared" ref="BL14:BO14" si="20">SUM(BL77:BL85)</f>
        <v>146</v>
      </c>
      <c r="BM14" s="652">
        <f t="shared" si="20"/>
        <v>24</v>
      </c>
      <c r="BN14" s="652">
        <f t="shared" si="20"/>
        <v>11</v>
      </c>
      <c r="BO14" s="654">
        <f t="shared" si="20"/>
        <v>0</v>
      </c>
    </row>
    <row r="15" spans="1:82" s="55" customFormat="1" ht="13">
      <c r="A15" s="653" t="s">
        <v>268</v>
      </c>
      <c r="B15" s="888">
        <v>586</v>
      </c>
      <c r="C15" s="1050">
        <v>332</v>
      </c>
      <c r="D15" s="888">
        <v>254</v>
      </c>
      <c r="E15" s="888">
        <v>260</v>
      </c>
      <c r="F15" s="888">
        <v>115</v>
      </c>
      <c r="G15" s="888">
        <v>0</v>
      </c>
      <c r="H15" s="888">
        <v>0</v>
      </c>
      <c r="I15" s="888">
        <v>71</v>
      </c>
      <c r="J15" s="888">
        <v>20</v>
      </c>
      <c r="K15" s="888">
        <v>75</v>
      </c>
      <c r="L15" s="888">
        <v>38</v>
      </c>
      <c r="M15" s="888">
        <v>220</v>
      </c>
      <c r="N15" s="888">
        <v>79</v>
      </c>
      <c r="O15" s="888">
        <v>0</v>
      </c>
      <c r="P15" s="888">
        <v>0</v>
      </c>
      <c r="Q15" s="888">
        <v>60</v>
      </c>
      <c r="R15" s="888">
        <v>25</v>
      </c>
      <c r="S15" s="888">
        <v>0</v>
      </c>
      <c r="T15" s="888">
        <v>0</v>
      </c>
      <c r="U15" s="888">
        <v>1272</v>
      </c>
      <c r="V15" s="889">
        <v>531</v>
      </c>
      <c r="X15" s="653" t="s">
        <v>268</v>
      </c>
      <c r="Y15" s="652">
        <v>67</v>
      </c>
      <c r="Z15" s="1056">
        <v>40</v>
      </c>
      <c r="AA15" s="652">
        <v>27</v>
      </c>
      <c r="AB15" s="652">
        <v>25</v>
      </c>
      <c r="AC15" s="652">
        <v>9</v>
      </c>
      <c r="AD15" s="652">
        <v>0</v>
      </c>
      <c r="AE15" s="652">
        <v>0</v>
      </c>
      <c r="AF15" s="652">
        <v>3</v>
      </c>
      <c r="AG15" s="652">
        <v>1</v>
      </c>
      <c r="AH15" s="652">
        <v>2</v>
      </c>
      <c r="AI15" s="652">
        <v>0</v>
      </c>
      <c r="AJ15" s="652">
        <v>64</v>
      </c>
      <c r="AK15" s="652">
        <v>19</v>
      </c>
      <c r="AL15" s="652">
        <v>0</v>
      </c>
      <c r="AM15" s="652">
        <v>0</v>
      </c>
      <c r="AN15" s="652">
        <v>13</v>
      </c>
      <c r="AO15" s="652">
        <v>5</v>
      </c>
      <c r="AP15" s="652">
        <v>0</v>
      </c>
      <c r="AQ15" s="652">
        <v>0</v>
      </c>
      <c r="AR15" s="652">
        <v>174</v>
      </c>
      <c r="AS15" s="654">
        <f t="shared" ref="AS15" si="21">SUM(AS87:AS91)</f>
        <v>61</v>
      </c>
      <c r="AU15" s="653" t="s">
        <v>268</v>
      </c>
      <c r="AV15" s="652">
        <f>SUM(AV87:AV91)</f>
        <v>9</v>
      </c>
      <c r="AW15" s="652">
        <f t="shared" ref="AW15:BI15" si="22">SUM(AW87:AW91)</f>
        <v>5</v>
      </c>
      <c r="AX15" s="652">
        <f t="shared" si="22"/>
        <v>0</v>
      </c>
      <c r="AY15" s="652">
        <f t="shared" si="22"/>
        <v>2</v>
      </c>
      <c r="AZ15" s="652">
        <f t="shared" si="22"/>
        <v>1</v>
      </c>
      <c r="BA15" s="652">
        <f t="shared" si="22"/>
        <v>3</v>
      </c>
      <c r="BB15" s="652">
        <f t="shared" si="22"/>
        <v>0</v>
      </c>
      <c r="BC15" s="652">
        <f t="shared" si="22"/>
        <v>2</v>
      </c>
      <c r="BD15" s="652">
        <f t="shared" si="22"/>
        <v>0</v>
      </c>
      <c r="BE15" s="652">
        <f t="shared" si="22"/>
        <v>22</v>
      </c>
      <c r="BF15" s="652">
        <f t="shared" si="22"/>
        <v>18</v>
      </c>
      <c r="BG15" s="652">
        <f t="shared" si="22"/>
        <v>4</v>
      </c>
      <c r="BH15" s="652">
        <f t="shared" si="22"/>
        <v>22</v>
      </c>
      <c r="BI15" s="654">
        <f t="shared" si="22"/>
        <v>4</v>
      </c>
      <c r="BK15" s="653" t="s">
        <v>268</v>
      </c>
      <c r="BL15" s="652">
        <f t="shared" ref="BL15:BO15" si="23">SUM(BL87:BL91)</f>
        <v>54</v>
      </c>
      <c r="BM15" s="652">
        <f t="shared" si="23"/>
        <v>14</v>
      </c>
      <c r="BN15" s="652">
        <f t="shared" si="23"/>
        <v>8</v>
      </c>
      <c r="BO15" s="654">
        <f t="shared" si="23"/>
        <v>7</v>
      </c>
    </row>
    <row r="16" spans="1:82" s="55" customFormat="1" ht="13">
      <c r="A16" s="653" t="s">
        <v>54</v>
      </c>
      <c r="B16" s="888">
        <v>1487</v>
      </c>
      <c r="C16" s="1050">
        <v>668</v>
      </c>
      <c r="D16" s="888">
        <v>819</v>
      </c>
      <c r="E16" s="888">
        <v>540</v>
      </c>
      <c r="F16" s="888">
        <v>321</v>
      </c>
      <c r="G16" s="888">
        <v>0</v>
      </c>
      <c r="H16" s="888">
        <v>0</v>
      </c>
      <c r="I16" s="888">
        <v>43</v>
      </c>
      <c r="J16" s="888">
        <v>17</v>
      </c>
      <c r="K16" s="888">
        <v>394</v>
      </c>
      <c r="L16" s="888">
        <v>195</v>
      </c>
      <c r="M16" s="888">
        <v>751</v>
      </c>
      <c r="N16" s="888">
        <v>425</v>
      </c>
      <c r="O16" s="888">
        <v>42</v>
      </c>
      <c r="P16" s="888">
        <v>13</v>
      </c>
      <c r="Q16" s="888">
        <v>370</v>
      </c>
      <c r="R16" s="888">
        <v>149</v>
      </c>
      <c r="S16" s="888">
        <v>27</v>
      </c>
      <c r="T16" s="888">
        <v>12</v>
      </c>
      <c r="U16" s="888">
        <v>3654</v>
      </c>
      <c r="V16" s="889">
        <v>1951</v>
      </c>
      <c r="X16" s="653" t="s">
        <v>54</v>
      </c>
      <c r="Y16" s="652">
        <v>49</v>
      </c>
      <c r="Z16" s="1056">
        <v>27</v>
      </c>
      <c r="AA16" s="652">
        <v>22</v>
      </c>
      <c r="AB16" s="652">
        <v>24</v>
      </c>
      <c r="AC16" s="652">
        <v>15</v>
      </c>
      <c r="AD16" s="652">
        <v>0</v>
      </c>
      <c r="AE16" s="652">
        <v>0</v>
      </c>
      <c r="AF16" s="652">
        <v>0</v>
      </c>
      <c r="AG16" s="652">
        <v>0</v>
      </c>
      <c r="AH16" s="652">
        <v>13</v>
      </c>
      <c r="AI16" s="652">
        <v>6</v>
      </c>
      <c r="AJ16" s="652">
        <v>136</v>
      </c>
      <c r="AK16" s="652">
        <v>69</v>
      </c>
      <c r="AL16" s="652">
        <v>10</v>
      </c>
      <c r="AM16" s="652">
        <v>0</v>
      </c>
      <c r="AN16" s="652">
        <v>62</v>
      </c>
      <c r="AO16" s="652">
        <v>19</v>
      </c>
      <c r="AP16" s="652">
        <v>6</v>
      </c>
      <c r="AQ16" s="652">
        <v>2</v>
      </c>
      <c r="AR16" s="652">
        <v>300</v>
      </c>
      <c r="AS16" s="654">
        <f t="shared" ref="AS16" si="24">SUM(AS93:AS99)</f>
        <v>133</v>
      </c>
      <c r="AU16" s="653" t="s">
        <v>54</v>
      </c>
      <c r="AV16" s="652">
        <f>SUM(AV93:AV99)</f>
        <v>23</v>
      </c>
      <c r="AW16" s="652">
        <f t="shared" ref="AW16:BI16" si="25">SUM(AW93:AW99)</f>
        <v>10</v>
      </c>
      <c r="AX16" s="652">
        <f t="shared" si="25"/>
        <v>0</v>
      </c>
      <c r="AY16" s="652">
        <f t="shared" si="25"/>
        <v>1</v>
      </c>
      <c r="AZ16" s="652">
        <f t="shared" si="25"/>
        <v>8</v>
      </c>
      <c r="BA16" s="652">
        <f t="shared" si="25"/>
        <v>14</v>
      </c>
      <c r="BB16" s="652">
        <f t="shared" si="25"/>
        <v>1</v>
      </c>
      <c r="BC16" s="652">
        <f t="shared" si="25"/>
        <v>9</v>
      </c>
      <c r="BD16" s="652">
        <f t="shared" si="25"/>
        <v>1</v>
      </c>
      <c r="BE16" s="652">
        <f t="shared" si="25"/>
        <v>67</v>
      </c>
      <c r="BF16" s="652">
        <f t="shared" si="25"/>
        <v>66</v>
      </c>
      <c r="BG16" s="652">
        <f t="shared" si="25"/>
        <v>2</v>
      </c>
      <c r="BH16" s="652">
        <f t="shared" si="25"/>
        <v>68</v>
      </c>
      <c r="BI16" s="654">
        <f t="shared" si="25"/>
        <v>9</v>
      </c>
      <c r="BK16" s="653" t="s">
        <v>54</v>
      </c>
      <c r="BL16" s="652">
        <f t="shared" ref="BL16:BO16" si="26">SUM(BL93:BL99)</f>
        <v>160</v>
      </c>
      <c r="BM16" s="652">
        <f t="shared" si="26"/>
        <v>59</v>
      </c>
      <c r="BN16" s="652">
        <f t="shared" si="26"/>
        <v>42</v>
      </c>
      <c r="BO16" s="654">
        <f t="shared" si="26"/>
        <v>80</v>
      </c>
    </row>
    <row r="17" spans="1:83" s="55" customFormat="1" ht="13">
      <c r="A17" s="653" t="s">
        <v>62</v>
      </c>
      <c r="B17" s="888">
        <v>24</v>
      </c>
      <c r="C17" s="1050">
        <v>15</v>
      </c>
      <c r="D17" s="888">
        <v>9</v>
      </c>
      <c r="E17" s="888">
        <v>0</v>
      </c>
      <c r="F17" s="888">
        <v>0</v>
      </c>
      <c r="G17" s="888">
        <v>0</v>
      </c>
      <c r="H17" s="888">
        <v>0</v>
      </c>
      <c r="I17" s="888">
        <v>31</v>
      </c>
      <c r="J17" s="888">
        <v>16</v>
      </c>
      <c r="K17" s="888">
        <v>0</v>
      </c>
      <c r="L17" s="888">
        <v>0</v>
      </c>
      <c r="M17" s="888">
        <v>38</v>
      </c>
      <c r="N17" s="888">
        <v>13</v>
      </c>
      <c r="O17" s="888">
        <v>0</v>
      </c>
      <c r="P17" s="888">
        <v>0</v>
      </c>
      <c r="Q17" s="888">
        <v>4</v>
      </c>
      <c r="R17" s="888">
        <v>2</v>
      </c>
      <c r="S17" s="888">
        <v>0</v>
      </c>
      <c r="T17" s="888">
        <v>0</v>
      </c>
      <c r="U17" s="888">
        <v>97</v>
      </c>
      <c r="V17" s="889">
        <v>40</v>
      </c>
      <c r="X17" s="653" t="s">
        <v>62</v>
      </c>
      <c r="Y17" s="652">
        <v>2</v>
      </c>
      <c r="Z17" s="1056">
        <v>1</v>
      </c>
      <c r="AA17" s="652">
        <v>1</v>
      </c>
      <c r="AB17" s="652">
        <v>0</v>
      </c>
      <c r="AC17" s="652">
        <v>0</v>
      </c>
      <c r="AD17" s="652">
        <v>0</v>
      </c>
      <c r="AE17" s="652">
        <v>0</v>
      </c>
      <c r="AF17" s="652">
        <v>3</v>
      </c>
      <c r="AG17" s="652">
        <v>2</v>
      </c>
      <c r="AH17" s="652">
        <v>0</v>
      </c>
      <c r="AI17" s="652">
        <v>0</v>
      </c>
      <c r="AJ17" s="652">
        <v>10</v>
      </c>
      <c r="AK17" s="652">
        <v>3</v>
      </c>
      <c r="AL17" s="652">
        <v>0</v>
      </c>
      <c r="AM17" s="652">
        <v>0</v>
      </c>
      <c r="AN17" s="652">
        <v>0</v>
      </c>
      <c r="AO17" s="652">
        <v>0</v>
      </c>
      <c r="AP17" s="652">
        <v>0</v>
      </c>
      <c r="AQ17" s="652">
        <v>0</v>
      </c>
      <c r="AR17" s="652">
        <v>15</v>
      </c>
      <c r="AS17" s="654">
        <f t="shared" ref="AS17" si="27">SUM(AS101:AS103)</f>
        <v>6</v>
      </c>
      <c r="AU17" s="653" t="s">
        <v>62</v>
      </c>
      <c r="AV17" s="652">
        <f>SUM(AV101:AV103)</f>
        <v>1</v>
      </c>
      <c r="AW17" s="652">
        <f t="shared" ref="AW17:BI17" si="28">SUM(AW101:AW103)</f>
        <v>0</v>
      </c>
      <c r="AX17" s="652">
        <f t="shared" si="28"/>
        <v>0</v>
      </c>
      <c r="AY17" s="652">
        <f t="shared" si="28"/>
        <v>1</v>
      </c>
      <c r="AZ17" s="652">
        <f t="shared" si="28"/>
        <v>0</v>
      </c>
      <c r="BA17" s="652">
        <f t="shared" si="28"/>
        <v>1</v>
      </c>
      <c r="BB17" s="652">
        <f t="shared" si="28"/>
        <v>0</v>
      </c>
      <c r="BC17" s="652">
        <f t="shared" si="28"/>
        <v>1</v>
      </c>
      <c r="BD17" s="652">
        <f t="shared" si="28"/>
        <v>0</v>
      </c>
      <c r="BE17" s="652">
        <f t="shared" si="28"/>
        <v>4</v>
      </c>
      <c r="BF17" s="652">
        <f t="shared" si="28"/>
        <v>3</v>
      </c>
      <c r="BG17" s="652">
        <f t="shared" si="28"/>
        <v>0</v>
      </c>
      <c r="BH17" s="652">
        <f t="shared" si="28"/>
        <v>3</v>
      </c>
      <c r="BI17" s="654">
        <f t="shared" si="28"/>
        <v>1</v>
      </c>
      <c r="BK17" s="653" t="s">
        <v>62</v>
      </c>
      <c r="BL17" s="652">
        <f t="shared" ref="BL17:BO17" si="29">SUM(BL101:BL103)</f>
        <v>7</v>
      </c>
      <c r="BM17" s="652">
        <f t="shared" si="29"/>
        <v>2</v>
      </c>
      <c r="BN17" s="652">
        <f t="shared" si="29"/>
        <v>2</v>
      </c>
      <c r="BO17" s="654">
        <f t="shared" si="29"/>
        <v>0</v>
      </c>
    </row>
    <row r="18" spans="1:83" s="55" customFormat="1" ht="13">
      <c r="A18" s="653" t="s">
        <v>66</v>
      </c>
      <c r="B18" s="888">
        <v>1651</v>
      </c>
      <c r="C18" s="1050">
        <v>772</v>
      </c>
      <c r="D18" s="888">
        <v>879</v>
      </c>
      <c r="E18" s="888">
        <v>560</v>
      </c>
      <c r="F18" s="888">
        <v>343</v>
      </c>
      <c r="G18" s="888">
        <v>57</v>
      </c>
      <c r="H18" s="888">
        <v>23</v>
      </c>
      <c r="I18" s="888">
        <v>277</v>
      </c>
      <c r="J18" s="888">
        <v>128</v>
      </c>
      <c r="K18" s="888">
        <v>151</v>
      </c>
      <c r="L18" s="888">
        <v>58</v>
      </c>
      <c r="M18" s="888">
        <v>699</v>
      </c>
      <c r="N18" s="888">
        <v>390</v>
      </c>
      <c r="O18" s="888">
        <v>51</v>
      </c>
      <c r="P18" s="888">
        <v>17</v>
      </c>
      <c r="Q18" s="888">
        <v>377</v>
      </c>
      <c r="R18" s="888">
        <v>129</v>
      </c>
      <c r="S18" s="888">
        <v>0</v>
      </c>
      <c r="T18" s="888">
        <v>0</v>
      </c>
      <c r="U18" s="888">
        <v>3823</v>
      </c>
      <c r="V18" s="889">
        <v>1967</v>
      </c>
      <c r="X18" s="653" t="s">
        <v>66</v>
      </c>
      <c r="Y18" s="652">
        <v>116</v>
      </c>
      <c r="Z18" s="1056">
        <v>65</v>
      </c>
      <c r="AA18" s="652">
        <v>51</v>
      </c>
      <c r="AB18" s="652">
        <v>47</v>
      </c>
      <c r="AC18" s="652">
        <v>26</v>
      </c>
      <c r="AD18" s="652">
        <v>0</v>
      </c>
      <c r="AE18" s="652">
        <v>0</v>
      </c>
      <c r="AF18" s="652">
        <v>9</v>
      </c>
      <c r="AG18" s="652">
        <v>4</v>
      </c>
      <c r="AH18" s="652">
        <v>22</v>
      </c>
      <c r="AI18" s="652">
        <v>11</v>
      </c>
      <c r="AJ18" s="652">
        <v>135</v>
      </c>
      <c r="AK18" s="652">
        <v>82</v>
      </c>
      <c r="AL18" s="652">
        <v>6</v>
      </c>
      <c r="AM18" s="652">
        <v>2</v>
      </c>
      <c r="AN18" s="652">
        <v>62</v>
      </c>
      <c r="AO18" s="652">
        <v>19</v>
      </c>
      <c r="AP18" s="652">
        <v>0</v>
      </c>
      <c r="AQ18" s="652">
        <v>0</v>
      </c>
      <c r="AR18" s="652">
        <v>397</v>
      </c>
      <c r="AS18" s="654">
        <f t="shared" ref="AS18" si="30">SUM(AS110:AS115)</f>
        <v>195</v>
      </c>
      <c r="AU18" s="653" t="s">
        <v>66</v>
      </c>
      <c r="AV18" s="652">
        <f>SUM(AV110:AV115)</f>
        <v>36</v>
      </c>
      <c r="AW18" s="652">
        <f t="shared" ref="AW18:BI18" si="31">SUM(AW110:AW115)</f>
        <v>15</v>
      </c>
      <c r="AX18" s="652">
        <f t="shared" si="31"/>
        <v>3</v>
      </c>
      <c r="AY18" s="652">
        <f t="shared" si="31"/>
        <v>9</v>
      </c>
      <c r="AZ18" s="652">
        <f t="shared" si="31"/>
        <v>5</v>
      </c>
      <c r="BA18" s="652">
        <f t="shared" si="31"/>
        <v>18</v>
      </c>
      <c r="BB18" s="652">
        <f t="shared" si="31"/>
        <v>2</v>
      </c>
      <c r="BC18" s="652">
        <f t="shared" si="31"/>
        <v>11</v>
      </c>
      <c r="BD18" s="652">
        <f t="shared" si="31"/>
        <v>0</v>
      </c>
      <c r="BE18" s="652">
        <f t="shared" si="31"/>
        <v>99</v>
      </c>
      <c r="BF18" s="652">
        <f t="shared" si="31"/>
        <v>99</v>
      </c>
      <c r="BG18" s="652">
        <f t="shared" si="31"/>
        <v>0</v>
      </c>
      <c r="BH18" s="652">
        <f t="shared" si="31"/>
        <v>99</v>
      </c>
      <c r="BI18" s="654">
        <f t="shared" si="31"/>
        <v>24</v>
      </c>
      <c r="BK18" s="653" t="s">
        <v>66</v>
      </c>
      <c r="BL18" s="652">
        <f t="shared" ref="BL18:BO18" si="32">SUM(BL110:BL115)</f>
        <v>200</v>
      </c>
      <c r="BM18" s="652">
        <f t="shared" si="32"/>
        <v>81</v>
      </c>
      <c r="BN18" s="652">
        <f t="shared" si="32"/>
        <v>55</v>
      </c>
      <c r="BO18" s="654">
        <f t="shared" si="32"/>
        <v>16</v>
      </c>
    </row>
    <row r="19" spans="1:83" s="55" customFormat="1" ht="13">
      <c r="A19" s="653" t="s">
        <v>73</v>
      </c>
      <c r="B19" s="888">
        <v>465</v>
      </c>
      <c r="C19" s="1050">
        <v>240</v>
      </c>
      <c r="D19" s="888">
        <v>225</v>
      </c>
      <c r="E19" s="888">
        <v>258</v>
      </c>
      <c r="F19" s="888">
        <v>132</v>
      </c>
      <c r="G19" s="888">
        <v>24</v>
      </c>
      <c r="H19" s="888">
        <v>4</v>
      </c>
      <c r="I19" s="888">
        <v>138</v>
      </c>
      <c r="J19" s="888">
        <v>45</v>
      </c>
      <c r="K19" s="888">
        <v>0</v>
      </c>
      <c r="L19" s="888">
        <v>0</v>
      </c>
      <c r="M19" s="888">
        <v>321</v>
      </c>
      <c r="N19" s="888">
        <v>134</v>
      </c>
      <c r="O19" s="888">
        <v>0</v>
      </c>
      <c r="P19" s="888">
        <v>0</v>
      </c>
      <c r="Q19" s="888">
        <v>44</v>
      </c>
      <c r="R19" s="888">
        <v>11</v>
      </c>
      <c r="S19" s="888">
        <v>0</v>
      </c>
      <c r="T19" s="888">
        <v>0</v>
      </c>
      <c r="U19" s="888">
        <v>1250</v>
      </c>
      <c r="V19" s="889">
        <v>551</v>
      </c>
      <c r="X19" s="653" t="s">
        <v>73</v>
      </c>
      <c r="Y19" s="652">
        <v>28</v>
      </c>
      <c r="Z19" s="1056">
        <v>10</v>
      </c>
      <c r="AA19" s="652">
        <v>18</v>
      </c>
      <c r="AB19" s="652">
        <v>7</v>
      </c>
      <c r="AC19" s="652">
        <v>2</v>
      </c>
      <c r="AD19" s="652">
        <v>2</v>
      </c>
      <c r="AE19" s="652">
        <v>0</v>
      </c>
      <c r="AF19" s="652">
        <v>0</v>
      </c>
      <c r="AG19" s="652">
        <v>0</v>
      </c>
      <c r="AH19" s="652">
        <v>0</v>
      </c>
      <c r="AI19" s="652">
        <v>0</v>
      </c>
      <c r="AJ19" s="652">
        <v>74</v>
      </c>
      <c r="AK19" s="652">
        <v>32</v>
      </c>
      <c r="AL19" s="652">
        <v>0</v>
      </c>
      <c r="AM19" s="652">
        <v>0</v>
      </c>
      <c r="AN19" s="652">
        <v>10</v>
      </c>
      <c r="AO19" s="652">
        <v>1</v>
      </c>
      <c r="AP19" s="652">
        <v>0</v>
      </c>
      <c r="AQ19" s="652">
        <v>0</v>
      </c>
      <c r="AR19" s="652">
        <v>121</v>
      </c>
      <c r="AS19" s="654">
        <f t="shared" ref="AS19" si="33">SUM(AS117:AS118)</f>
        <v>53</v>
      </c>
      <c r="AU19" s="653" t="s">
        <v>73</v>
      </c>
      <c r="AV19" s="652">
        <f>SUM(AV117:AV118)</f>
        <v>9</v>
      </c>
      <c r="AW19" s="652">
        <f t="shared" ref="AW19:BI19" si="34">SUM(AW117:AW118)</f>
        <v>6</v>
      </c>
      <c r="AX19" s="652">
        <f t="shared" si="34"/>
        <v>1</v>
      </c>
      <c r="AY19" s="652">
        <f t="shared" si="34"/>
        <v>3</v>
      </c>
      <c r="AZ19" s="652">
        <f t="shared" si="34"/>
        <v>0</v>
      </c>
      <c r="BA19" s="652">
        <f t="shared" si="34"/>
        <v>9</v>
      </c>
      <c r="BB19" s="652">
        <f t="shared" si="34"/>
        <v>0</v>
      </c>
      <c r="BC19" s="652">
        <f t="shared" si="34"/>
        <v>3</v>
      </c>
      <c r="BD19" s="652">
        <f t="shared" si="34"/>
        <v>0</v>
      </c>
      <c r="BE19" s="652">
        <f t="shared" si="34"/>
        <v>31</v>
      </c>
      <c r="BF19" s="652">
        <f t="shared" si="34"/>
        <v>23</v>
      </c>
      <c r="BG19" s="652">
        <f t="shared" si="34"/>
        <v>4</v>
      </c>
      <c r="BH19" s="652">
        <f t="shared" si="34"/>
        <v>27</v>
      </c>
      <c r="BI19" s="654">
        <f t="shared" si="34"/>
        <v>8</v>
      </c>
      <c r="BK19" s="653" t="s">
        <v>73</v>
      </c>
      <c r="BL19" s="652">
        <f t="shared" ref="BL19:BO19" si="35">SUM(BL117:BL118)</f>
        <v>55</v>
      </c>
      <c r="BM19" s="652">
        <f t="shared" si="35"/>
        <v>18</v>
      </c>
      <c r="BN19" s="652">
        <f t="shared" si="35"/>
        <v>4</v>
      </c>
      <c r="BO19" s="654">
        <f t="shared" si="35"/>
        <v>10</v>
      </c>
    </row>
    <row r="20" spans="1:83" s="55" customFormat="1" ht="13">
      <c r="A20" s="653" t="s">
        <v>76</v>
      </c>
      <c r="B20" s="888">
        <v>2584</v>
      </c>
      <c r="C20" s="1050">
        <v>1153</v>
      </c>
      <c r="D20" s="888">
        <v>1431</v>
      </c>
      <c r="E20" s="888">
        <v>889</v>
      </c>
      <c r="F20" s="888">
        <v>540</v>
      </c>
      <c r="G20" s="888">
        <v>0</v>
      </c>
      <c r="H20" s="888">
        <v>0</v>
      </c>
      <c r="I20" s="888">
        <v>399</v>
      </c>
      <c r="J20" s="888">
        <v>174</v>
      </c>
      <c r="K20" s="888">
        <v>152</v>
      </c>
      <c r="L20" s="888">
        <v>70</v>
      </c>
      <c r="M20" s="888">
        <v>1225</v>
      </c>
      <c r="N20" s="888">
        <v>649</v>
      </c>
      <c r="O20" s="888">
        <v>1</v>
      </c>
      <c r="P20" s="888">
        <v>0</v>
      </c>
      <c r="Q20" s="888">
        <v>341</v>
      </c>
      <c r="R20" s="888">
        <v>108</v>
      </c>
      <c r="S20" s="888">
        <v>3</v>
      </c>
      <c r="T20" s="888">
        <v>0</v>
      </c>
      <c r="U20" s="888">
        <v>5594</v>
      </c>
      <c r="V20" s="889">
        <v>2972</v>
      </c>
      <c r="X20" s="653" t="s">
        <v>76</v>
      </c>
      <c r="Y20" s="652">
        <v>102</v>
      </c>
      <c r="Z20" s="1056">
        <v>58</v>
      </c>
      <c r="AA20" s="652">
        <v>44</v>
      </c>
      <c r="AB20" s="652">
        <v>30</v>
      </c>
      <c r="AC20" s="652">
        <v>14</v>
      </c>
      <c r="AD20" s="652">
        <v>0</v>
      </c>
      <c r="AE20" s="652">
        <v>0</v>
      </c>
      <c r="AF20" s="652">
        <v>9</v>
      </c>
      <c r="AG20" s="652">
        <v>3</v>
      </c>
      <c r="AH20" s="652">
        <v>8</v>
      </c>
      <c r="AI20" s="652">
        <v>3</v>
      </c>
      <c r="AJ20" s="652">
        <v>227</v>
      </c>
      <c r="AK20" s="652">
        <v>98</v>
      </c>
      <c r="AL20" s="652">
        <v>1</v>
      </c>
      <c r="AM20" s="652">
        <v>0</v>
      </c>
      <c r="AN20" s="652">
        <v>66</v>
      </c>
      <c r="AO20" s="652">
        <v>22</v>
      </c>
      <c r="AP20" s="652">
        <v>0</v>
      </c>
      <c r="AQ20" s="652">
        <v>0</v>
      </c>
      <c r="AR20" s="652">
        <v>443</v>
      </c>
      <c r="AS20" s="654">
        <f t="shared" ref="AS20" si="36">SUM(AS120:AS124)</f>
        <v>184</v>
      </c>
      <c r="AU20" s="653" t="s">
        <v>76</v>
      </c>
      <c r="AV20" s="652">
        <f>SUM(AV120:AV124)</f>
        <v>54</v>
      </c>
      <c r="AW20" s="652">
        <f t="shared" ref="AW20:BI20" si="37">SUM(AW120:AW124)</f>
        <v>24</v>
      </c>
      <c r="AX20" s="652">
        <f t="shared" si="37"/>
        <v>0</v>
      </c>
      <c r="AY20" s="652">
        <f t="shared" si="37"/>
        <v>15</v>
      </c>
      <c r="AZ20" s="652">
        <f t="shared" si="37"/>
        <v>4</v>
      </c>
      <c r="BA20" s="652">
        <f t="shared" si="37"/>
        <v>31</v>
      </c>
      <c r="BB20" s="652">
        <f t="shared" si="37"/>
        <v>1</v>
      </c>
      <c r="BC20" s="652">
        <f t="shared" si="37"/>
        <v>20</v>
      </c>
      <c r="BD20" s="652">
        <f t="shared" si="37"/>
        <v>0</v>
      </c>
      <c r="BE20" s="652">
        <f t="shared" si="37"/>
        <v>149</v>
      </c>
      <c r="BF20" s="652">
        <f t="shared" si="37"/>
        <v>119</v>
      </c>
      <c r="BG20" s="652">
        <f t="shared" si="37"/>
        <v>26</v>
      </c>
      <c r="BH20" s="652">
        <f t="shared" si="37"/>
        <v>145</v>
      </c>
      <c r="BI20" s="654">
        <f t="shared" si="37"/>
        <v>36</v>
      </c>
      <c r="BK20" s="653" t="s">
        <v>76</v>
      </c>
      <c r="BL20" s="652">
        <f t="shared" ref="BL20:BO20" si="38">SUM(BL120:BL124)</f>
        <v>298</v>
      </c>
      <c r="BM20" s="652">
        <f t="shared" si="38"/>
        <v>88</v>
      </c>
      <c r="BN20" s="652">
        <f t="shared" si="38"/>
        <v>7</v>
      </c>
      <c r="BO20" s="654">
        <f t="shared" si="38"/>
        <v>61</v>
      </c>
    </row>
    <row r="21" spans="1:83" s="55" customFormat="1" ht="13">
      <c r="A21" s="653" t="s">
        <v>82</v>
      </c>
      <c r="B21" s="888">
        <v>2595</v>
      </c>
      <c r="C21" s="1050">
        <v>1236</v>
      </c>
      <c r="D21" s="888">
        <v>1359</v>
      </c>
      <c r="E21" s="888">
        <v>1065</v>
      </c>
      <c r="F21" s="888">
        <v>654</v>
      </c>
      <c r="G21" s="888">
        <v>52</v>
      </c>
      <c r="H21" s="888">
        <v>21</v>
      </c>
      <c r="I21" s="888">
        <v>199</v>
      </c>
      <c r="J21" s="888">
        <v>100</v>
      </c>
      <c r="K21" s="888">
        <v>631</v>
      </c>
      <c r="L21" s="888">
        <v>301</v>
      </c>
      <c r="M21" s="888">
        <v>1378</v>
      </c>
      <c r="N21" s="888">
        <v>814</v>
      </c>
      <c r="O21" s="888">
        <v>68</v>
      </c>
      <c r="P21" s="888">
        <v>35</v>
      </c>
      <c r="Q21" s="888">
        <v>138</v>
      </c>
      <c r="R21" s="888">
        <v>54</v>
      </c>
      <c r="S21" s="888">
        <v>409</v>
      </c>
      <c r="T21" s="888">
        <v>189</v>
      </c>
      <c r="U21" s="888">
        <v>6535</v>
      </c>
      <c r="V21" s="889">
        <v>3527</v>
      </c>
      <c r="X21" s="653" t="s">
        <v>82</v>
      </c>
      <c r="Y21" s="652">
        <v>61</v>
      </c>
      <c r="Z21" s="1056">
        <v>28</v>
      </c>
      <c r="AA21" s="652">
        <v>33</v>
      </c>
      <c r="AB21" s="652">
        <v>13</v>
      </c>
      <c r="AC21" s="652">
        <v>9</v>
      </c>
      <c r="AD21" s="652">
        <v>0</v>
      </c>
      <c r="AE21" s="652">
        <v>0</v>
      </c>
      <c r="AF21" s="652">
        <v>5</v>
      </c>
      <c r="AG21" s="652">
        <v>4</v>
      </c>
      <c r="AH21" s="652">
        <v>7</v>
      </c>
      <c r="AI21" s="652">
        <v>4</v>
      </c>
      <c r="AJ21" s="652">
        <v>172</v>
      </c>
      <c r="AK21" s="652">
        <v>107</v>
      </c>
      <c r="AL21" s="652">
        <v>10</v>
      </c>
      <c r="AM21" s="652">
        <v>7</v>
      </c>
      <c r="AN21" s="652">
        <v>38</v>
      </c>
      <c r="AO21" s="652">
        <v>16</v>
      </c>
      <c r="AP21" s="652">
        <v>59</v>
      </c>
      <c r="AQ21" s="652">
        <v>32</v>
      </c>
      <c r="AR21" s="652">
        <v>365</v>
      </c>
      <c r="AS21" s="654">
        <f t="shared" ref="AS21" si="39">SUM(AS126:AS130)</f>
        <v>212</v>
      </c>
      <c r="AU21" s="653" t="s">
        <v>82</v>
      </c>
      <c r="AV21" s="652">
        <f>SUM(AV126:AV130)</f>
        <v>57</v>
      </c>
      <c r="AW21" s="652">
        <f t="shared" ref="AW21:BI21" si="40">SUM(AW126:AW130)</f>
        <v>27</v>
      </c>
      <c r="AX21" s="652">
        <f t="shared" si="40"/>
        <v>2</v>
      </c>
      <c r="AY21" s="652">
        <f t="shared" si="40"/>
        <v>5</v>
      </c>
      <c r="AZ21" s="652">
        <f t="shared" si="40"/>
        <v>18</v>
      </c>
      <c r="BA21" s="652">
        <f t="shared" si="40"/>
        <v>35</v>
      </c>
      <c r="BB21" s="652">
        <f t="shared" si="40"/>
        <v>3</v>
      </c>
      <c r="BC21" s="652">
        <f t="shared" si="40"/>
        <v>4</v>
      </c>
      <c r="BD21" s="652">
        <f t="shared" si="40"/>
        <v>13</v>
      </c>
      <c r="BE21" s="652">
        <f t="shared" si="40"/>
        <v>164</v>
      </c>
      <c r="BF21" s="652">
        <f t="shared" si="40"/>
        <v>150</v>
      </c>
      <c r="BG21" s="652">
        <f t="shared" si="40"/>
        <v>10</v>
      </c>
      <c r="BH21" s="652">
        <f t="shared" si="40"/>
        <v>160</v>
      </c>
      <c r="BI21" s="654">
        <f t="shared" si="40"/>
        <v>29</v>
      </c>
      <c r="BK21" s="653" t="s">
        <v>82</v>
      </c>
      <c r="BL21" s="652">
        <f t="shared" ref="BL21:BO21" si="41">SUM(BL126:BL130)</f>
        <v>255</v>
      </c>
      <c r="BM21" s="652">
        <f t="shared" si="41"/>
        <v>96</v>
      </c>
      <c r="BN21" s="652">
        <f t="shared" si="41"/>
        <v>5</v>
      </c>
      <c r="BO21" s="654">
        <f t="shared" si="41"/>
        <v>45</v>
      </c>
    </row>
    <row r="22" spans="1:83" s="55" customFormat="1" ht="13">
      <c r="A22" s="653" t="s">
        <v>88</v>
      </c>
      <c r="B22" s="888">
        <v>249</v>
      </c>
      <c r="C22" s="1050">
        <v>131</v>
      </c>
      <c r="D22" s="888">
        <v>118</v>
      </c>
      <c r="E22" s="888">
        <v>104</v>
      </c>
      <c r="F22" s="888">
        <v>58</v>
      </c>
      <c r="G22" s="888">
        <v>0</v>
      </c>
      <c r="H22" s="888">
        <v>0</v>
      </c>
      <c r="I22" s="888">
        <v>57</v>
      </c>
      <c r="J22" s="888">
        <v>26</v>
      </c>
      <c r="K22" s="888">
        <v>15</v>
      </c>
      <c r="L22" s="888">
        <v>5</v>
      </c>
      <c r="M22" s="888">
        <v>45</v>
      </c>
      <c r="N22" s="888">
        <v>31</v>
      </c>
      <c r="O22" s="888">
        <v>0</v>
      </c>
      <c r="P22" s="888">
        <v>0</v>
      </c>
      <c r="Q22" s="888">
        <v>39</v>
      </c>
      <c r="R22" s="888">
        <v>14</v>
      </c>
      <c r="S22" s="888">
        <v>0</v>
      </c>
      <c r="T22" s="888">
        <v>0</v>
      </c>
      <c r="U22" s="888">
        <v>509</v>
      </c>
      <c r="V22" s="889">
        <v>252</v>
      </c>
      <c r="X22" s="653" t="s">
        <v>88</v>
      </c>
      <c r="Y22" s="652">
        <v>10</v>
      </c>
      <c r="Z22" s="1056">
        <v>8</v>
      </c>
      <c r="AA22" s="652">
        <v>2</v>
      </c>
      <c r="AB22" s="652">
        <v>0</v>
      </c>
      <c r="AC22" s="652">
        <v>0</v>
      </c>
      <c r="AD22" s="652">
        <v>0</v>
      </c>
      <c r="AE22" s="652">
        <v>0</v>
      </c>
      <c r="AF22" s="652">
        <v>0</v>
      </c>
      <c r="AG22" s="652">
        <v>0</v>
      </c>
      <c r="AH22" s="652">
        <v>0</v>
      </c>
      <c r="AI22" s="652">
        <v>0</v>
      </c>
      <c r="AJ22" s="652">
        <v>5</v>
      </c>
      <c r="AK22" s="652">
        <v>3</v>
      </c>
      <c r="AL22" s="652">
        <v>0</v>
      </c>
      <c r="AM22" s="652">
        <v>0</v>
      </c>
      <c r="AN22" s="652">
        <v>5</v>
      </c>
      <c r="AO22" s="652">
        <v>2</v>
      </c>
      <c r="AP22" s="652">
        <v>0</v>
      </c>
      <c r="AQ22" s="652">
        <v>0</v>
      </c>
      <c r="AR22" s="652">
        <v>20</v>
      </c>
      <c r="AS22" s="654">
        <f t="shared" ref="AS22" si="42">SUM(AS132:AS134)</f>
        <v>7</v>
      </c>
      <c r="AU22" s="653" t="s">
        <v>88</v>
      </c>
      <c r="AV22" s="652">
        <f>SUM(AV132:AV134)</f>
        <v>5</v>
      </c>
      <c r="AW22" s="652">
        <f t="shared" ref="AW22:BI22" si="43">SUM(AW132:AW134)</f>
        <v>3</v>
      </c>
      <c r="AX22" s="652">
        <f t="shared" si="43"/>
        <v>0</v>
      </c>
      <c r="AY22" s="652">
        <f t="shared" si="43"/>
        <v>1</v>
      </c>
      <c r="AZ22" s="652">
        <f t="shared" si="43"/>
        <v>1</v>
      </c>
      <c r="BA22" s="652">
        <f t="shared" si="43"/>
        <v>1</v>
      </c>
      <c r="BB22" s="652">
        <f t="shared" si="43"/>
        <v>0</v>
      </c>
      <c r="BC22" s="652">
        <f t="shared" si="43"/>
        <v>1</v>
      </c>
      <c r="BD22" s="652">
        <f t="shared" si="43"/>
        <v>0</v>
      </c>
      <c r="BE22" s="652">
        <f t="shared" si="43"/>
        <v>12</v>
      </c>
      <c r="BF22" s="652">
        <f t="shared" si="43"/>
        <v>10</v>
      </c>
      <c r="BG22" s="652">
        <f t="shared" si="43"/>
        <v>0</v>
      </c>
      <c r="BH22" s="652">
        <f t="shared" si="43"/>
        <v>10</v>
      </c>
      <c r="BI22" s="654">
        <f t="shared" si="43"/>
        <v>3</v>
      </c>
      <c r="BK22" s="653" t="s">
        <v>88</v>
      </c>
      <c r="BL22" s="652">
        <f t="shared" ref="BL22:BO22" si="44">SUM(BL132:BL134)</f>
        <v>26</v>
      </c>
      <c r="BM22" s="652">
        <f t="shared" si="44"/>
        <v>8</v>
      </c>
      <c r="BN22" s="652">
        <f t="shared" si="44"/>
        <v>1</v>
      </c>
      <c r="BO22" s="654">
        <f t="shared" si="44"/>
        <v>4</v>
      </c>
    </row>
    <row r="23" spans="1:83" s="55" customFormat="1" ht="13">
      <c r="A23" s="653" t="s">
        <v>92</v>
      </c>
      <c r="B23" s="888">
        <v>1636</v>
      </c>
      <c r="C23" s="1050">
        <v>753</v>
      </c>
      <c r="D23" s="888">
        <v>883</v>
      </c>
      <c r="E23" s="888">
        <v>645</v>
      </c>
      <c r="F23" s="888">
        <v>386</v>
      </c>
      <c r="G23" s="888">
        <v>14</v>
      </c>
      <c r="H23" s="888">
        <v>3</v>
      </c>
      <c r="I23" s="888">
        <v>90</v>
      </c>
      <c r="J23" s="888">
        <v>48</v>
      </c>
      <c r="K23" s="888">
        <v>398</v>
      </c>
      <c r="L23" s="888">
        <v>158</v>
      </c>
      <c r="M23" s="888">
        <v>677</v>
      </c>
      <c r="N23" s="888">
        <v>404</v>
      </c>
      <c r="O23" s="888">
        <v>21</v>
      </c>
      <c r="P23" s="888">
        <v>1</v>
      </c>
      <c r="Q23" s="888">
        <v>202</v>
      </c>
      <c r="R23" s="888">
        <v>64</v>
      </c>
      <c r="S23" s="888">
        <v>94</v>
      </c>
      <c r="T23" s="888">
        <v>44</v>
      </c>
      <c r="U23" s="888">
        <v>3777</v>
      </c>
      <c r="V23" s="889">
        <v>1991</v>
      </c>
      <c r="X23" s="653" t="s">
        <v>92</v>
      </c>
      <c r="Y23" s="652">
        <v>30</v>
      </c>
      <c r="Z23" s="1056">
        <v>15</v>
      </c>
      <c r="AA23" s="652">
        <v>15</v>
      </c>
      <c r="AB23" s="652">
        <v>18</v>
      </c>
      <c r="AC23" s="652">
        <v>12</v>
      </c>
      <c r="AD23" s="652">
        <v>0</v>
      </c>
      <c r="AE23" s="652">
        <v>0</v>
      </c>
      <c r="AF23" s="652">
        <v>1</v>
      </c>
      <c r="AG23" s="652">
        <v>1</v>
      </c>
      <c r="AH23" s="652">
        <v>10</v>
      </c>
      <c r="AI23" s="652">
        <v>2</v>
      </c>
      <c r="AJ23" s="652">
        <v>85</v>
      </c>
      <c r="AK23" s="652">
        <v>58</v>
      </c>
      <c r="AL23" s="652">
        <v>5</v>
      </c>
      <c r="AM23" s="652">
        <v>0</v>
      </c>
      <c r="AN23" s="652">
        <v>53</v>
      </c>
      <c r="AO23" s="652">
        <v>19</v>
      </c>
      <c r="AP23" s="652">
        <v>7</v>
      </c>
      <c r="AQ23" s="652">
        <v>1</v>
      </c>
      <c r="AR23" s="652">
        <v>209</v>
      </c>
      <c r="AS23" s="654">
        <f t="shared" ref="AS23" si="45">SUM(AS136:AS138)</f>
        <v>108</v>
      </c>
      <c r="AU23" s="653" t="s">
        <v>92</v>
      </c>
      <c r="AV23" s="652">
        <f>SUM(AV136:AV138)</f>
        <v>35</v>
      </c>
      <c r="AW23" s="652">
        <f t="shared" ref="AW23:BI23" si="46">SUM(AW136:AW138)</f>
        <v>20</v>
      </c>
      <c r="AX23" s="652">
        <f t="shared" si="46"/>
        <v>1</v>
      </c>
      <c r="AY23" s="652">
        <f t="shared" si="46"/>
        <v>3</v>
      </c>
      <c r="AZ23" s="652">
        <f t="shared" si="46"/>
        <v>11</v>
      </c>
      <c r="BA23" s="652">
        <f t="shared" si="46"/>
        <v>19</v>
      </c>
      <c r="BB23" s="652">
        <f t="shared" si="46"/>
        <v>3</v>
      </c>
      <c r="BC23" s="652">
        <f t="shared" si="46"/>
        <v>10</v>
      </c>
      <c r="BD23" s="652">
        <f t="shared" si="46"/>
        <v>3</v>
      </c>
      <c r="BE23" s="652">
        <f t="shared" si="46"/>
        <v>105</v>
      </c>
      <c r="BF23" s="652">
        <f t="shared" si="46"/>
        <v>95</v>
      </c>
      <c r="BG23" s="652">
        <f t="shared" si="46"/>
        <v>14</v>
      </c>
      <c r="BH23" s="652">
        <f t="shared" si="46"/>
        <v>109</v>
      </c>
      <c r="BI23" s="654">
        <f t="shared" si="46"/>
        <v>25</v>
      </c>
      <c r="BK23" s="653" t="s">
        <v>92</v>
      </c>
      <c r="BL23" s="652">
        <f t="shared" ref="BL23:BO23" si="47">SUM(BL136:BL138)</f>
        <v>195</v>
      </c>
      <c r="BM23" s="652">
        <f t="shared" si="47"/>
        <v>55</v>
      </c>
      <c r="BN23" s="652">
        <f t="shared" si="47"/>
        <v>1</v>
      </c>
      <c r="BO23" s="654">
        <f t="shared" si="47"/>
        <v>22</v>
      </c>
    </row>
    <row r="24" spans="1:83" s="55" customFormat="1" ht="13">
      <c r="A24" s="653" t="s">
        <v>96</v>
      </c>
      <c r="B24" s="888">
        <v>455</v>
      </c>
      <c r="C24" s="1050">
        <v>231</v>
      </c>
      <c r="D24" s="888">
        <v>224</v>
      </c>
      <c r="E24" s="888">
        <v>170</v>
      </c>
      <c r="F24" s="888">
        <v>90</v>
      </c>
      <c r="G24" s="888">
        <v>14</v>
      </c>
      <c r="H24" s="888">
        <v>3</v>
      </c>
      <c r="I24" s="888">
        <v>59</v>
      </c>
      <c r="J24" s="888">
        <v>33</v>
      </c>
      <c r="K24" s="888">
        <v>80</v>
      </c>
      <c r="L24" s="888">
        <v>20</v>
      </c>
      <c r="M24" s="888">
        <v>232</v>
      </c>
      <c r="N24" s="888">
        <v>133</v>
      </c>
      <c r="O24" s="888">
        <v>18</v>
      </c>
      <c r="P24" s="888">
        <v>1</v>
      </c>
      <c r="Q24" s="888">
        <v>63</v>
      </c>
      <c r="R24" s="888">
        <v>22</v>
      </c>
      <c r="S24" s="888">
        <v>0</v>
      </c>
      <c r="T24" s="888">
        <v>0</v>
      </c>
      <c r="U24" s="888">
        <v>1091</v>
      </c>
      <c r="V24" s="889">
        <v>526</v>
      </c>
      <c r="X24" s="653" t="s">
        <v>96</v>
      </c>
      <c r="Y24" s="652">
        <v>6</v>
      </c>
      <c r="Z24" s="1056">
        <v>2</v>
      </c>
      <c r="AA24" s="652">
        <v>4</v>
      </c>
      <c r="AB24" s="652">
        <v>0</v>
      </c>
      <c r="AC24" s="652">
        <v>0</v>
      </c>
      <c r="AD24" s="652">
        <v>0</v>
      </c>
      <c r="AE24" s="652">
        <v>0</v>
      </c>
      <c r="AF24" s="652">
        <v>0</v>
      </c>
      <c r="AG24" s="652">
        <v>0</v>
      </c>
      <c r="AH24" s="652">
        <v>0</v>
      </c>
      <c r="AI24" s="652">
        <v>0</v>
      </c>
      <c r="AJ24" s="652">
        <v>30</v>
      </c>
      <c r="AK24" s="652">
        <v>20</v>
      </c>
      <c r="AL24" s="652">
        <v>4</v>
      </c>
      <c r="AM24" s="652">
        <v>0</v>
      </c>
      <c r="AN24" s="652">
        <v>20</v>
      </c>
      <c r="AO24" s="652">
        <v>8</v>
      </c>
      <c r="AP24" s="652">
        <v>0</v>
      </c>
      <c r="AQ24" s="652">
        <v>0</v>
      </c>
      <c r="AR24" s="652">
        <v>60</v>
      </c>
      <c r="AS24" s="654">
        <f t="shared" ref="AS24" si="48">SUM(AS140:AS144)</f>
        <v>32</v>
      </c>
      <c r="AU24" s="653" t="s">
        <v>96</v>
      </c>
      <c r="AV24" s="652">
        <f t="shared" ref="AV24:BI24" si="49">SUM(AV140:AV144)</f>
        <v>9</v>
      </c>
      <c r="AW24" s="652">
        <f t="shared" si="49"/>
        <v>4</v>
      </c>
      <c r="AX24" s="652">
        <f t="shared" si="49"/>
        <v>1</v>
      </c>
      <c r="AY24" s="652">
        <f t="shared" si="49"/>
        <v>1</v>
      </c>
      <c r="AZ24" s="652">
        <f t="shared" si="49"/>
        <v>3</v>
      </c>
      <c r="BA24" s="652">
        <f t="shared" si="49"/>
        <v>6</v>
      </c>
      <c r="BB24" s="652">
        <f t="shared" si="49"/>
        <v>2</v>
      </c>
      <c r="BC24" s="652">
        <f t="shared" si="49"/>
        <v>3</v>
      </c>
      <c r="BD24" s="652">
        <f t="shared" si="49"/>
        <v>0</v>
      </c>
      <c r="BE24" s="652">
        <f t="shared" si="49"/>
        <v>29</v>
      </c>
      <c r="BF24" s="652">
        <f t="shared" si="49"/>
        <v>27</v>
      </c>
      <c r="BG24" s="652">
        <f t="shared" si="49"/>
        <v>2</v>
      </c>
      <c r="BH24" s="652">
        <f t="shared" si="49"/>
        <v>29</v>
      </c>
      <c r="BI24" s="654">
        <f t="shared" si="49"/>
        <v>3</v>
      </c>
      <c r="BK24" s="653" t="s">
        <v>96</v>
      </c>
      <c r="BL24" s="652">
        <f>SUM(BL140:BL144)</f>
        <v>19</v>
      </c>
      <c r="BM24" s="652">
        <f>SUM(BM140:BM144)</f>
        <v>8</v>
      </c>
      <c r="BN24" s="652">
        <f>SUM(BN140:BN144)</f>
        <v>0</v>
      </c>
      <c r="BO24" s="654">
        <f>SUM(BO140:BO144)</f>
        <v>2</v>
      </c>
    </row>
    <row r="25" spans="1:83" s="55" customFormat="1" ht="13">
      <c r="A25" s="653" t="s">
        <v>102</v>
      </c>
      <c r="B25" s="888">
        <v>162</v>
      </c>
      <c r="C25" s="1050">
        <v>80</v>
      </c>
      <c r="D25" s="888">
        <v>82</v>
      </c>
      <c r="E25" s="888">
        <v>177</v>
      </c>
      <c r="F25" s="888">
        <v>95</v>
      </c>
      <c r="G25" s="888">
        <v>0</v>
      </c>
      <c r="H25" s="888">
        <v>0</v>
      </c>
      <c r="I25" s="888">
        <v>24</v>
      </c>
      <c r="J25" s="888">
        <v>6</v>
      </c>
      <c r="K25" s="888">
        <v>179</v>
      </c>
      <c r="L25" s="888">
        <v>86</v>
      </c>
      <c r="M25" s="888">
        <v>192</v>
      </c>
      <c r="N25" s="888">
        <v>116</v>
      </c>
      <c r="O25" s="888">
        <v>0</v>
      </c>
      <c r="P25" s="888">
        <v>0</v>
      </c>
      <c r="Q25" s="888">
        <v>132</v>
      </c>
      <c r="R25" s="888">
        <v>44</v>
      </c>
      <c r="S25" s="888">
        <v>0</v>
      </c>
      <c r="T25" s="888">
        <v>0</v>
      </c>
      <c r="U25" s="888">
        <v>866</v>
      </c>
      <c r="V25" s="889">
        <v>429</v>
      </c>
      <c r="X25" s="653" t="s">
        <v>102</v>
      </c>
      <c r="Y25" s="652">
        <v>4</v>
      </c>
      <c r="Z25" s="1056">
        <v>3</v>
      </c>
      <c r="AA25" s="652">
        <v>1</v>
      </c>
      <c r="AB25" s="652">
        <v>0</v>
      </c>
      <c r="AC25" s="652">
        <v>0</v>
      </c>
      <c r="AD25" s="652">
        <v>0</v>
      </c>
      <c r="AE25" s="652">
        <v>0</v>
      </c>
      <c r="AF25" s="652">
        <v>0</v>
      </c>
      <c r="AG25" s="652">
        <v>0</v>
      </c>
      <c r="AH25" s="652">
        <v>3</v>
      </c>
      <c r="AI25" s="652">
        <v>2</v>
      </c>
      <c r="AJ25" s="652">
        <v>14</v>
      </c>
      <c r="AK25" s="652">
        <v>6</v>
      </c>
      <c r="AL25" s="652">
        <v>0</v>
      </c>
      <c r="AM25" s="652">
        <v>0</v>
      </c>
      <c r="AN25" s="652">
        <v>12</v>
      </c>
      <c r="AO25" s="652">
        <v>4</v>
      </c>
      <c r="AP25" s="652">
        <v>0</v>
      </c>
      <c r="AQ25" s="652">
        <v>0</v>
      </c>
      <c r="AR25" s="652">
        <v>33</v>
      </c>
      <c r="AS25" s="654">
        <f t="shared" ref="AS25" si="50">SUM(AS151:AS155)</f>
        <v>13</v>
      </c>
      <c r="AU25" s="653" t="s">
        <v>102</v>
      </c>
      <c r="AV25" s="652">
        <f>SUM(AV151:AV155)</f>
        <v>5</v>
      </c>
      <c r="AW25" s="652">
        <f t="shared" ref="AW25:BI25" si="51">SUM(AW151:AW155)</f>
        <v>6</v>
      </c>
      <c r="AX25" s="652">
        <f t="shared" si="51"/>
        <v>0</v>
      </c>
      <c r="AY25" s="652">
        <f t="shared" si="51"/>
        <v>2</v>
      </c>
      <c r="AZ25" s="652">
        <f t="shared" si="51"/>
        <v>6</v>
      </c>
      <c r="BA25" s="652">
        <f t="shared" si="51"/>
        <v>6</v>
      </c>
      <c r="BB25" s="652">
        <f t="shared" si="51"/>
        <v>0</v>
      </c>
      <c r="BC25" s="652">
        <f t="shared" si="51"/>
        <v>4</v>
      </c>
      <c r="BD25" s="652">
        <f t="shared" si="51"/>
        <v>0</v>
      </c>
      <c r="BE25" s="652">
        <f t="shared" si="51"/>
        <v>29</v>
      </c>
      <c r="BF25" s="652">
        <f t="shared" si="51"/>
        <v>25</v>
      </c>
      <c r="BG25" s="652">
        <f t="shared" si="51"/>
        <v>3</v>
      </c>
      <c r="BH25" s="652">
        <f t="shared" si="51"/>
        <v>28</v>
      </c>
      <c r="BI25" s="654">
        <f t="shared" si="51"/>
        <v>6</v>
      </c>
      <c r="BK25" s="653" t="s">
        <v>102</v>
      </c>
      <c r="BL25" s="652">
        <f t="shared" ref="BL25:BO25" si="52">SUM(BL151:BL155)</f>
        <v>28</v>
      </c>
      <c r="BM25" s="652">
        <f t="shared" si="52"/>
        <v>7</v>
      </c>
      <c r="BN25" s="652">
        <f t="shared" si="52"/>
        <v>0</v>
      </c>
      <c r="BO25" s="654">
        <f t="shared" si="52"/>
        <v>13</v>
      </c>
    </row>
    <row r="26" spans="1:83" s="55" customFormat="1" ht="13">
      <c r="A26" s="653" t="s">
        <v>108</v>
      </c>
      <c r="B26" s="888">
        <v>1805</v>
      </c>
      <c r="C26" s="1050">
        <v>1047</v>
      </c>
      <c r="D26" s="888">
        <v>758</v>
      </c>
      <c r="E26" s="888">
        <v>746</v>
      </c>
      <c r="F26" s="888">
        <v>357</v>
      </c>
      <c r="G26" s="888">
        <v>50</v>
      </c>
      <c r="H26" s="888">
        <v>16</v>
      </c>
      <c r="I26" s="888">
        <v>428</v>
      </c>
      <c r="J26" s="888">
        <v>131</v>
      </c>
      <c r="K26" s="888">
        <v>21</v>
      </c>
      <c r="L26" s="888">
        <v>5</v>
      </c>
      <c r="M26" s="888">
        <v>1101</v>
      </c>
      <c r="N26" s="888">
        <v>480</v>
      </c>
      <c r="O26" s="888">
        <v>30</v>
      </c>
      <c r="P26" s="888">
        <v>9</v>
      </c>
      <c r="Q26" s="888">
        <v>159</v>
      </c>
      <c r="R26" s="888">
        <v>25</v>
      </c>
      <c r="S26" s="888">
        <v>0</v>
      </c>
      <c r="T26" s="888">
        <v>0</v>
      </c>
      <c r="U26" s="888">
        <v>4340</v>
      </c>
      <c r="V26" s="889">
        <v>1781</v>
      </c>
      <c r="X26" s="653" t="s">
        <v>108</v>
      </c>
      <c r="Y26" s="652">
        <v>47</v>
      </c>
      <c r="Z26" s="1056">
        <v>27</v>
      </c>
      <c r="AA26" s="652">
        <v>20</v>
      </c>
      <c r="AB26" s="652">
        <v>0</v>
      </c>
      <c r="AC26" s="652">
        <v>0</v>
      </c>
      <c r="AD26" s="652">
        <v>0</v>
      </c>
      <c r="AE26" s="652">
        <v>0</v>
      </c>
      <c r="AF26" s="652">
        <v>1</v>
      </c>
      <c r="AG26" s="652">
        <v>1</v>
      </c>
      <c r="AH26" s="652">
        <v>0</v>
      </c>
      <c r="AI26" s="652">
        <v>0</v>
      </c>
      <c r="AJ26" s="652">
        <v>203</v>
      </c>
      <c r="AK26" s="652">
        <v>89</v>
      </c>
      <c r="AL26" s="652">
        <v>0</v>
      </c>
      <c r="AM26" s="652">
        <v>0</v>
      </c>
      <c r="AN26" s="652">
        <v>56</v>
      </c>
      <c r="AO26" s="652">
        <v>11</v>
      </c>
      <c r="AP26" s="652">
        <v>0</v>
      </c>
      <c r="AQ26" s="652">
        <v>0</v>
      </c>
      <c r="AR26" s="652">
        <v>307</v>
      </c>
      <c r="AS26" s="654">
        <f t="shared" ref="AS26" si="53">SUM(AS157:AS160)</f>
        <v>121</v>
      </c>
      <c r="AU26" s="653" t="s">
        <v>108</v>
      </c>
      <c r="AV26" s="652">
        <f>SUM(AV157:AV160)</f>
        <v>31</v>
      </c>
      <c r="AW26" s="652">
        <f t="shared" ref="AW26:BI26" si="54">SUM(AW157:AW160)</f>
        <v>18</v>
      </c>
      <c r="AX26" s="652">
        <f t="shared" si="54"/>
        <v>2</v>
      </c>
      <c r="AY26" s="652">
        <f t="shared" si="54"/>
        <v>9</v>
      </c>
      <c r="AZ26" s="652">
        <f t="shared" si="54"/>
        <v>1</v>
      </c>
      <c r="BA26" s="652">
        <f t="shared" si="54"/>
        <v>18</v>
      </c>
      <c r="BB26" s="652">
        <f t="shared" si="54"/>
        <v>2</v>
      </c>
      <c r="BC26" s="652">
        <f t="shared" si="54"/>
        <v>6</v>
      </c>
      <c r="BD26" s="652">
        <f t="shared" si="54"/>
        <v>0</v>
      </c>
      <c r="BE26" s="652">
        <f t="shared" si="54"/>
        <v>87</v>
      </c>
      <c r="BF26" s="652">
        <f t="shared" si="54"/>
        <v>44</v>
      </c>
      <c r="BG26" s="652">
        <f t="shared" si="54"/>
        <v>33</v>
      </c>
      <c r="BH26" s="652">
        <f t="shared" si="54"/>
        <v>77</v>
      </c>
      <c r="BI26" s="654">
        <f t="shared" si="54"/>
        <v>20</v>
      </c>
      <c r="BK26" s="653" t="s">
        <v>108</v>
      </c>
      <c r="BL26" s="652">
        <f t="shared" ref="BL26:BO26" si="55">SUM(BL157:BL160)</f>
        <v>187</v>
      </c>
      <c r="BM26" s="652">
        <f t="shared" si="55"/>
        <v>31</v>
      </c>
      <c r="BN26" s="652">
        <f t="shared" si="55"/>
        <v>5</v>
      </c>
      <c r="BO26" s="654">
        <f t="shared" si="55"/>
        <v>22</v>
      </c>
    </row>
    <row r="27" spans="1:83" s="55" customFormat="1" ht="13">
      <c r="A27" s="653" t="s">
        <v>113</v>
      </c>
      <c r="B27" s="888">
        <v>1380</v>
      </c>
      <c r="C27" s="1050">
        <v>742</v>
      </c>
      <c r="D27" s="888">
        <v>638</v>
      </c>
      <c r="E27" s="888">
        <v>427</v>
      </c>
      <c r="F27" s="888">
        <v>208</v>
      </c>
      <c r="G27" s="888">
        <v>0</v>
      </c>
      <c r="H27" s="888">
        <v>0</v>
      </c>
      <c r="I27" s="888">
        <v>232</v>
      </c>
      <c r="J27" s="888">
        <v>77</v>
      </c>
      <c r="K27" s="888">
        <v>96</v>
      </c>
      <c r="L27" s="888">
        <v>42</v>
      </c>
      <c r="M27" s="888">
        <v>618</v>
      </c>
      <c r="N27" s="888">
        <v>267</v>
      </c>
      <c r="O27" s="888">
        <v>0</v>
      </c>
      <c r="P27" s="888">
        <v>0</v>
      </c>
      <c r="Q27" s="888">
        <v>124</v>
      </c>
      <c r="R27" s="888">
        <v>44</v>
      </c>
      <c r="S27" s="888">
        <v>0</v>
      </c>
      <c r="T27" s="888">
        <v>0</v>
      </c>
      <c r="U27" s="888">
        <v>2877</v>
      </c>
      <c r="V27" s="889">
        <v>1276</v>
      </c>
      <c r="X27" s="653" t="s">
        <v>113</v>
      </c>
      <c r="Y27" s="652">
        <v>40</v>
      </c>
      <c r="Z27" s="1056">
        <v>23</v>
      </c>
      <c r="AA27" s="652">
        <v>17</v>
      </c>
      <c r="AB27" s="652">
        <v>19</v>
      </c>
      <c r="AC27" s="652">
        <v>8</v>
      </c>
      <c r="AD27" s="652">
        <v>0</v>
      </c>
      <c r="AE27" s="652">
        <v>0</v>
      </c>
      <c r="AF27" s="652">
        <v>3</v>
      </c>
      <c r="AG27" s="652">
        <v>1</v>
      </c>
      <c r="AH27" s="652">
        <v>6</v>
      </c>
      <c r="AI27" s="652">
        <v>2</v>
      </c>
      <c r="AJ27" s="652">
        <v>117</v>
      </c>
      <c r="AK27" s="652">
        <v>47</v>
      </c>
      <c r="AL27" s="652">
        <v>0</v>
      </c>
      <c r="AM27" s="652">
        <v>0</v>
      </c>
      <c r="AN27" s="652">
        <v>22</v>
      </c>
      <c r="AO27" s="652">
        <v>5</v>
      </c>
      <c r="AP27" s="652">
        <v>0</v>
      </c>
      <c r="AQ27" s="652">
        <v>0</v>
      </c>
      <c r="AR27" s="652">
        <v>207</v>
      </c>
      <c r="AS27" s="654">
        <f t="shared" ref="AS27" si="56">SUM(AS162:AS168)</f>
        <v>80</v>
      </c>
      <c r="AU27" s="653" t="s">
        <v>113</v>
      </c>
      <c r="AV27" s="652">
        <f>SUM(AV162:AV168)</f>
        <v>27</v>
      </c>
      <c r="AW27" s="652">
        <f t="shared" ref="AW27:BI27" si="57">SUM(AW162:AW168)</f>
        <v>12</v>
      </c>
      <c r="AX27" s="652">
        <f t="shared" si="57"/>
        <v>0</v>
      </c>
      <c r="AY27" s="652">
        <f t="shared" si="57"/>
        <v>6</v>
      </c>
      <c r="AZ27" s="652">
        <f t="shared" si="57"/>
        <v>3</v>
      </c>
      <c r="BA27" s="652">
        <f t="shared" si="57"/>
        <v>15</v>
      </c>
      <c r="BB27" s="652">
        <f t="shared" si="57"/>
        <v>0</v>
      </c>
      <c r="BC27" s="652">
        <f t="shared" si="57"/>
        <v>5</v>
      </c>
      <c r="BD27" s="652">
        <f t="shared" si="57"/>
        <v>0</v>
      </c>
      <c r="BE27" s="652">
        <f t="shared" si="57"/>
        <v>68</v>
      </c>
      <c r="BF27" s="652">
        <f t="shared" si="57"/>
        <v>52</v>
      </c>
      <c r="BG27" s="652">
        <f t="shared" si="57"/>
        <v>8</v>
      </c>
      <c r="BH27" s="652">
        <f t="shared" si="57"/>
        <v>60</v>
      </c>
      <c r="BI27" s="654">
        <f t="shared" si="57"/>
        <v>16</v>
      </c>
      <c r="BK27" s="653" t="s">
        <v>113</v>
      </c>
      <c r="BL27" s="652">
        <f t="shared" ref="BL27:BO27" si="58">SUM(BL162:BL168)</f>
        <v>120</v>
      </c>
      <c r="BM27" s="652">
        <f t="shared" si="58"/>
        <v>28</v>
      </c>
      <c r="BN27" s="652">
        <f t="shared" si="58"/>
        <v>8</v>
      </c>
      <c r="BO27" s="654">
        <f t="shared" si="58"/>
        <v>31</v>
      </c>
    </row>
    <row r="28" spans="1:83" s="55" customFormat="1" ht="13">
      <c r="A28" s="653" t="s">
        <v>121</v>
      </c>
      <c r="B28" s="888">
        <v>4713</v>
      </c>
      <c r="C28" s="1050">
        <v>2267</v>
      </c>
      <c r="D28" s="888">
        <v>2446</v>
      </c>
      <c r="E28" s="888">
        <v>1997</v>
      </c>
      <c r="F28" s="888">
        <v>1138</v>
      </c>
      <c r="G28" s="888">
        <v>167</v>
      </c>
      <c r="H28" s="888">
        <v>78</v>
      </c>
      <c r="I28" s="888">
        <v>1044</v>
      </c>
      <c r="J28" s="888">
        <v>498</v>
      </c>
      <c r="K28" s="888">
        <v>284</v>
      </c>
      <c r="L28" s="888">
        <v>118</v>
      </c>
      <c r="M28" s="888">
        <v>1997</v>
      </c>
      <c r="N28" s="888">
        <v>1093</v>
      </c>
      <c r="O28" s="888">
        <v>74</v>
      </c>
      <c r="P28" s="888">
        <v>28</v>
      </c>
      <c r="Q28" s="888">
        <v>503</v>
      </c>
      <c r="R28" s="888">
        <v>213</v>
      </c>
      <c r="S28" s="888">
        <v>89</v>
      </c>
      <c r="T28" s="888">
        <v>34</v>
      </c>
      <c r="U28" s="888">
        <v>10868</v>
      </c>
      <c r="V28" s="889">
        <v>5646</v>
      </c>
      <c r="X28" s="653" t="s">
        <v>121</v>
      </c>
      <c r="Y28" s="652">
        <v>135</v>
      </c>
      <c r="Z28" s="1056">
        <v>81</v>
      </c>
      <c r="AA28" s="652">
        <v>54</v>
      </c>
      <c r="AB28" s="652">
        <v>18</v>
      </c>
      <c r="AC28" s="652">
        <v>10</v>
      </c>
      <c r="AD28" s="652">
        <v>3</v>
      </c>
      <c r="AE28" s="652">
        <v>1</v>
      </c>
      <c r="AF28" s="652">
        <v>10</v>
      </c>
      <c r="AG28" s="652">
        <v>3</v>
      </c>
      <c r="AH28" s="652">
        <v>0</v>
      </c>
      <c r="AI28" s="652">
        <v>0</v>
      </c>
      <c r="AJ28" s="652">
        <v>220</v>
      </c>
      <c r="AK28" s="652">
        <v>111</v>
      </c>
      <c r="AL28" s="652">
        <v>9</v>
      </c>
      <c r="AM28" s="652">
        <v>4</v>
      </c>
      <c r="AN28" s="652">
        <v>73</v>
      </c>
      <c r="AO28" s="652">
        <v>38</v>
      </c>
      <c r="AP28" s="652">
        <v>4</v>
      </c>
      <c r="AQ28" s="652">
        <v>0</v>
      </c>
      <c r="AR28" s="652">
        <v>472</v>
      </c>
      <c r="AS28" s="654">
        <f t="shared" ref="AS28" si="59">SUM(AS170:AS176)</f>
        <v>221</v>
      </c>
      <c r="AU28" s="653" t="s">
        <v>121</v>
      </c>
      <c r="AV28" s="652">
        <f>SUM(AV170:AV176)</f>
        <v>104</v>
      </c>
      <c r="AW28" s="652">
        <f t="shared" ref="AW28:BI28" si="60">SUM(AW170:AW176)</f>
        <v>51</v>
      </c>
      <c r="AX28" s="652">
        <f t="shared" si="60"/>
        <v>6</v>
      </c>
      <c r="AY28" s="652">
        <f t="shared" si="60"/>
        <v>23</v>
      </c>
      <c r="AZ28" s="652">
        <f t="shared" si="60"/>
        <v>8</v>
      </c>
      <c r="BA28" s="652">
        <f t="shared" si="60"/>
        <v>58</v>
      </c>
      <c r="BB28" s="652">
        <f t="shared" si="60"/>
        <v>5</v>
      </c>
      <c r="BC28" s="652">
        <f t="shared" si="60"/>
        <v>21</v>
      </c>
      <c r="BD28" s="652">
        <f t="shared" si="60"/>
        <v>3</v>
      </c>
      <c r="BE28" s="652">
        <f t="shared" si="60"/>
        <v>279</v>
      </c>
      <c r="BF28" s="652">
        <f t="shared" si="60"/>
        <v>260</v>
      </c>
      <c r="BG28" s="652">
        <f t="shared" si="60"/>
        <v>12</v>
      </c>
      <c r="BH28" s="652">
        <f t="shared" si="60"/>
        <v>272</v>
      </c>
      <c r="BI28" s="654">
        <f t="shared" si="60"/>
        <v>56</v>
      </c>
      <c r="BK28" s="653" t="s">
        <v>121</v>
      </c>
      <c r="BL28" s="652">
        <f t="shared" ref="BL28:BO28" si="61">SUM(BL170:BL176)</f>
        <v>545</v>
      </c>
      <c r="BM28" s="652">
        <f t="shared" si="61"/>
        <v>196</v>
      </c>
      <c r="BN28" s="652">
        <f t="shared" si="61"/>
        <v>18</v>
      </c>
      <c r="BO28" s="654">
        <f t="shared" si="61"/>
        <v>83</v>
      </c>
    </row>
    <row r="29" spans="1:83" s="55" customFormat="1" ht="13">
      <c r="A29" s="653" t="s">
        <v>129</v>
      </c>
      <c r="B29" s="888">
        <v>450</v>
      </c>
      <c r="C29" s="1050">
        <v>256</v>
      </c>
      <c r="D29" s="888">
        <v>194</v>
      </c>
      <c r="E29" s="888">
        <v>297</v>
      </c>
      <c r="F29" s="888">
        <v>157</v>
      </c>
      <c r="G29" s="888">
        <v>0</v>
      </c>
      <c r="H29" s="888">
        <v>0</v>
      </c>
      <c r="I29" s="888">
        <v>0</v>
      </c>
      <c r="J29" s="888">
        <v>0</v>
      </c>
      <c r="K29" s="888">
        <v>97</v>
      </c>
      <c r="L29" s="888">
        <v>38</v>
      </c>
      <c r="M29" s="888">
        <v>282</v>
      </c>
      <c r="N29" s="888">
        <v>157</v>
      </c>
      <c r="O29" s="888">
        <v>0</v>
      </c>
      <c r="P29" s="888">
        <v>0</v>
      </c>
      <c r="Q29" s="888">
        <v>0</v>
      </c>
      <c r="R29" s="888">
        <v>0</v>
      </c>
      <c r="S29" s="888">
        <v>90</v>
      </c>
      <c r="T29" s="888">
        <v>41</v>
      </c>
      <c r="U29" s="888">
        <v>1216</v>
      </c>
      <c r="V29" s="889">
        <v>587</v>
      </c>
      <c r="X29" s="653" t="s">
        <v>129</v>
      </c>
      <c r="Y29" s="652">
        <v>17</v>
      </c>
      <c r="Z29" s="1056">
        <v>13</v>
      </c>
      <c r="AA29" s="652">
        <v>4</v>
      </c>
      <c r="AB29" s="652">
        <v>9</v>
      </c>
      <c r="AC29" s="652">
        <v>5</v>
      </c>
      <c r="AD29" s="652">
        <v>0</v>
      </c>
      <c r="AE29" s="652">
        <v>0</v>
      </c>
      <c r="AF29" s="652">
        <v>0</v>
      </c>
      <c r="AG29" s="652">
        <v>0</v>
      </c>
      <c r="AH29" s="652">
        <v>4</v>
      </c>
      <c r="AI29" s="652">
        <v>0</v>
      </c>
      <c r="AJ29" s="652">
        <v>40</v>
      </c>
      <c r="AK29" s="652">
        <v>18</v>
      </c>
      <c r="AL29" s="652">
        <v>0</v>
      </c>
      <c r="AM29" s="652">
        <v>0</v>
      </c>
      <c r="AN29" s="652">
        <v>0</v>
      </c>
      <c r="AO29" s="652">
        <v>0</v>
      </c>
      <c r="AP29" s="652">
        <v>13</v>
      </c>
      <c r="AQ29" s="652">
        <v>3</v>
      </c>
      <c r="AR29" s="652">
        <v>83</v>
      </c>
      <c r="AS29" s="654">
        <f t="shared" ref="AS29" si="62">SUM(AS178:AS183)</f>
        <v>30</v>
      </c>
      <c r="AU29" s="653" t="s">
        <v>129</v>
      </c>
      <c r="AV29" s="652">
        <f>SUM(AV178:AV183)</f>
        <v>8</v>
      </c>
      <c r="AW29" s="652">
        <f t="shared" ref="AW29:BI29" si="63">SUM(AW178:AW183)</f>
        <v>5</v>
      </c>
      <c r="AX29" s="652">
        <f t="shared" si="63"/>
        <v>0</v>
      </c>
      <c r="AY29" s="652">
        <f t="shared" si="63"/>
        <v>0</v>
      </c>
      <c r="AZ29" s="652">
        <f t="shared" si="63"/>
        <v>2</v>
      </c>
      <c r="BA29" s="652">
        <f t="shared" si="63"/>
        <v>6</v>
      </c>
      <c r="BB29" s="652">
        <f t="shared" si="63"/>
        <v>0</v>
      </c>
      <c r="BC29" s="652">
        <f t="shared" si="63"/>
        <v>0</v>
      </c>
      <c r="BD29" s="652">
        <f t="shared" si="63"/>
        <v>2</v>
      </c>
      <c r="BE29" s="652">
        <f t="shared" si="63"/>
        <v>23</v>
      </c>
      <c r="BF29" s="652">
        <f t="shared" si="63"/>
        <v>23</v>
      </c>
      <c r="BG29" s="652">
        <f t="shared" si="63"/>
        <v>0</v>
      </c>
      <c r="BH29" s="652">
        <f t="shared" si="63"/>
        <v>23</v>
      </c>
      <c r="BI29" s="654">
        <f t="shared" si="63"/>
        <v>4</v>
      </c>
      <c r="BK29" s="653" t="s">
        <v>129</v>
      </c>
      <c r="BL29" s="652">
        <f t="shared" ref="BL29:BO29" si="64">SUM(BL178:BL183)</f>
        <v>34</v>
      </c>
      <c r="BM29" s="652">
        <f t="shared" si="64"/>
        <v>17</v>
      </c>
      <c r="BN29" s="652">
        <f t="shared" si="64"/>
        <v>5</v>
      </c>
      <c r="BO29" s="654">
        <f t="shared" si="64"/>
        <v>2</v>
      </c>
    </row>
    <row r="30" spans="1:83" s="55" customFormat="1" ht="13.5" thickBot="1">
      <c r="A30" s="254" t="s">
        <v>315</v>
      </c>
      <c r="B30" s="885">
        <v>42178</v>
      </c>
      <c r="C30" s="1050">
        <v>20064</v>
      </c>
      <c r="D30" s="885">
        <v>22114</v>
      </c>
      <c r="E30" s="885">
        <v>16461</v>
      </c>
      <c r="F30" s="885">
        <v>9475</v>
      </c>
      <c r="G30" s="885">
        <v>1155</v>
      </c>
      <c r="H30" s="885">
        <v>512</v>
      </c>
      <c r="I30" s="885">
        <v>5700</v>
      </c>
      <c r="J30" s="885">
        <v>2596</v>
      </c>
      <c r="K30" s="885">
        <v>8086</v>
      </c>
      <c r="L30" s="885">
        <v>3833</v>
      </c>
      <c r="M30" s="885">
        <v>22556</v>
      </c>
      <c r="N30" s="885">
        <v>12482</v>
      </c>
      <c r="O30" s="885">
        <v>1485</v>
      </c>
      <c r="P30" s="885">
        <v>519</v>
      </c>
      <c r="Q30" s="885">
        <v>5865</v>
      </c>
      <c r="R30" s="885">
        <v>2249</v>
      </c>
      <c r="S30" s="886">
        <v>4710</v>
      </c>
      <c r="T30" s="886">
        <v>2363</v>
      </c>
      <c r="U30" s="886">
        <v>108196</v>
      </c>
      <c r="V30" s="887">
        <v>56143</v>
      </c>
      <c r="X30" s="655" t="s">
        <v>315</v>
      </c>
      <c r="Y30" s="656">
        <v>1128</v>
      </c>
      <c r="Z30" s="1056">
        <v>607</v>
      </c>
      <c r="AA30" s="656">
        <v>521</v>
      </c>
      <c r="AB30" s="656">
        <v>358</v>
      </c>
      <c r="AC30" s="656">
        <v>175</v>
      </c>
      <c r="AD30" s="656">
        <v>10</v>
      </c>
      <c r="AE30" s="656">
        <v>2</v>
      </c>
      <c r="AF30" s="656">
        <v>79</v>
      </c>
      <c r="AG30" s="656">
        <v>30</v>
      </c>
      <c r="AH30" s="656">
        <v>157</v>
      </c>
      <c r="AI30" s="656">
        <v>61</v>
      </c>
      <c r="AJ30" s="656">
        <v>3045</v>
      </c>
      <c r="AK30" s="656">
        <v>1530</v>
      </c>
      <c r="AL30" s="656">
        <v>244</v>
      </c>
      <c r="AM30" s="656">
        <v>65</v>
      </c>
      <c r="AN30" s="656">
        <v>1091</v>
      </c>
      <c r="AO30" s="656">
        <v>385</v>
      </c>
      <c r="AP30" s="657">
        <v>415</v>
      </c>
      <c r="AQ30" s="657">
        <v>178</v>
      </c>
      <c r="AR30" s="657">
        <v>6527</v>
      </c>
      <c r="AS30" s="658">
        <f t="shared" ref="AS30" si="65">SUM(AS8:AS29)</f>
        <v>2947</v>
      </c>
      <c r="AU30" s="254" t="s">
        <v>315</v>
      </c>
      <c r="AV30" s="255">
        <f>SUM(AV8:AV29)</f>
        <v>909</v>
      </c>
      <c r="AW30" s="255">
        <f t="shared" ref="AW30:BG30" si="66">SUM(AW8:AW29)</f>
        <v>440</v>
      </c>
      <c r="AX30" s="255">
        <f t="shared" si="66"/>
        <v>43</v>
      </c>
      <c r="AY30" s="255">
        <f t="shared" si="66"/>
        <v>159</v>
      </c>
      <c r="AZ30" s="255">
        <f t="shared" si="66"/>
        <v>225</v>
      </c>
      <c r="BA30" s="255">
        <f t="shared" si="66"/>
        <v>590</v>
      </c>
      <c r="BB30" s="255">
        <f t="shared" si="66"/>
        <v>85</v>
      </c>
      <c r="BC30" s="255">
        <f t="shared" si="66"/>
        <v>256</v>
      </c>
      <c r="BD30" s="255">
        <f t="shared" si="66"/>
        <v>79</v>
      </c>
      <c r="BE30" s="255">
        <f>SUM(BE8:BE29)</f>
        <v>2786</v>
      </c>
      <c r="BF30" s="255">
        <f t="shared" si="66"/>
        <v>2549</v>
      </c>
      <c r="BG30" s="255">
        <f t="shared" si="66"/>
        <v>281</v>
      </c>
      <c r="BH30" s="255">
        <f>SUM(BH8:BH29)</f>
        <v>2830</v>
      </c>
      <c r="BI30" s="256">
        <f>SUM(BI8:BI29)</f>
        <v>588</v>
      </c>
      <c r="BK30" s="254" t="s">
        <v>315</v>
      </c>
      <c r="BL30" s="255">
        <f>SUM(BL8:BL29)</f>
        <v>5886</v>
      </c>
      <c r="BM30" s="255">
        <f t="shared" ref="BM30:BN30" si="67">SUM(BM8:BM29)</f>
        <v>2201</v>
      </c>
      <c r="BN30" s="255">
        <f t="shared" si="67"/>
        <v>307</v>
      </c>
      <c r="BO30" s="256">
        <f>SUM(BO8:BO29)</f>
        <v>1284</v>
      </c>
    </row>
    <row r="31" spans="1:83" s="16" customFormat="1" ht="11.25" customHeight="1">
      <c r="A31" s="1138" t="s">
        <v>463</v>
      </c>
      <c r="B31" s="1138"/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  <c r="P31" s="1138"/>
      <c r="Q31" s="1138"/>
      <c r="R31" s="1138"/>
      <c r="S31" s="1138"/>
      <c r="T31" s="1138"/>
      <c r="U31" s="1138"/>
      <c r="V31" s="1138"/>
      <c r="W31" s="637"/>
      <c r="X31" s="1138" t="s">
        <v>467</v>
      </c>
      <c r="Y31" s="1138"/>
      <c r="Z31" s="1138"/>
      <c r="AA31" s="1138"/>
      <c r="AB31" s="1138"/>
      <c r="AC31" s="1138"/>
      <c r="AD31" s="1138"/>
      <c r="AE31" s="1138"/>
      <c r="AF31" s="1138"/>
      <c r="AG31" s="1138"/>
      <c r="AH31" s="1138"/>
      <c r="AI31" s="1138"/>
      <c r="AJ31" s="1138"/>
      <c r="AK31" s="1138"/>
      <c r="AL31" s="1138"/>
      <c r="AM31" s="1138"/>
      <c r="AN31" s="1138"/>
      <c r="AO31" s="1138"/>
      <c r="AP31" s="1138"/>
      <c r="AQ31" s="1138"/>
      <c r="AR31" s="1138"/>
      <c r="AS31" s="1138"/>
      <c r="AT31" s="637"/>
      <c r="AU31" s="1138" t="s">
        <v>470</v>
      </c>
      <c r="AV31" s="1138"/>
      <c r="AW31" s="1138"/>
      <c r="AX31" s="1138"/>
      <c r="AY31" s="1138"/>
      <c r="AZ31" s="1138"/>
      <c r="BA31" s="1138"/>
      <c r="BB31" s="1138"/>
      <c r="BC31" s="1138"/>
      <c r="BD31" s="1138"/>
      <c r="BE31" s="1138"/>
      <c r="BF31" s="1138"/>
      <c r="BG31" s="1138"/>
      <c r="BH31" s="1138"/>
      <c r="BI31" s="1138"/>
      <c r="BJ31" s="637"/>
      <c r="BK31" s="1326" t="s">
        <v>472</v>
      </c>
      <c r="BL31" s="1326"/>
      <c r="BM31" s="1326"/>
      <c r="BN31" s="1326"/>
      <c r="BO31" s="1326"/>
      <c r="BP31" s="648"/>
      <c r="BQ31" s="648"/>
      <c r="BR31" s="648"/>
      <c r="BS31" s="648"/>
      <c r="BT31" s="648"/>
      <c r="BU31" s="648"/>
      <c r="BV31" s="648"/>
      <c r="BW31" s="648"/>
      <c r="BX31" s="648"/>
      <c r="BY31" s="648"/>
      <c r="BZ31" s="648"/>
      <c r="CA31" s="648"/>
      <c r="CB31" s="648"/>
      <c r="CC31" s="648"/>
      <c r="CD31" s="648"/>
      <c r="CE31" s="648"/>
    </row>
    <row r="32" spans="1:83" s="16" customFormat="1" ht="11.25" customHeight="1">
      <c r="A32" s="1183" t="s">
        <v>293</v>
      </c>
      <c r="B32" s="1183"/>
      <c r="C32" s="1183"/>
      <c r="D32" s="1183"/>
      <c r="E32" s="1183"/>
      <c r="F32" s="1183"/>
      <c r="G32" s="1183"/>
      <c r="H32" s="1183"/>
      <c r="I32" s="1183"/>
      <c r="J32" s="1183"/>
      <c r="K32" s="1183"/>
      <c r="L32" s="1183"/>
      <c r="M32" s="1183"/>
      <c r="N32" s="1183"/>
      <c r="O32" s="1183"/>
      <c r="P32" s="1183"/>
      <c r="Q32" s="1183"/>
      <c r="R32" s="1183"/>
      <c r="S32" s="1183"/>
      <c r="T32" s="1183"/>
      <c r="U32" s="1183"/>
      <c r="V32" s="1183"/>
      <c r="W32" s="637"/>
      <c r="X32" s="1326" t="s">
        <v>293</v>
      </c>
      <c r="Y32" s="1326"/>
      <c r="Z32" s="1326"/>
      <c r="AA32" s="1326"/>
      <c r="AB32" s="1326"/>
      <c r="AC32" s="1326"/>
      <c r="AD32" s="1326"/>
      <c r="AE32" s="1326"/>
      <c r="AF32" s="1326"/>
      <c r="AG32" s="1326"/>
      <c r="AH32" s="1326"/>
      <c r="AI32" s="1326"/>
      <c r="AJ32" s="1326"/>
      <c r="AK32" s="1326"/>
      <c r="AL32" s="1326"/>
      <c r="AM32" s="1326"/>
      <c r="AN32" s="1326"/>
      <c r="AO32" s="1326"/>
      <c r="AP32" s="1326"/>
      <c r="AQ32" s="1326"/>
      <c r="AR32" s="1326"/>
      <c r="AS32" s="1326"/>
      <c r="AT32" s="637"/>
      <c r="AU32" s="1183" t="s">
        <v>293</v>
      </c>
      <c r="AV32" s="1183"/>
      <c r="AW32" s="1183"/>
      <c r="AX32" s="1183"/>
      <c r="AY32" s="1183"/>
      <c r="AZ32" s="1183"/>
      <c r="BA32" s="1183"/>
      <c r="BB32" s="1183"/>
      <c r="BC32" s="1183"/>
      <c r="BD32" s="1183"/>
      <c r="BE32" s="1183"/>
      <c r="BF32" s="1183"/>
      <c r="BG32" s="1183"/>
      <c r="BH32" s="1183"/>
      <c r="BI32" s="1183"/>
      <c r="BJ32" s="637"/>
      <c r="BK32" s="1183" t="s">
        <v>293</v>
      </c>
      <c r="BL32" s="1183"/>
      <c r="BM32" s="1183"/>
      <c r="BN32" s="1183"/>
      <c r="BO32" s="1183"/>
      <c r="BP32" s="637"/>
      <c r="BQ32" s="648"/>
      <c r="BR32" s="648"/>
      <c r="BS32" s="648"/>
      <c r="BT32" s="648"/>
      <c r="BU32" s="648"/>
      <c r="BV32" s="648"/>
      <c r="BW32" s="648"/>
      <c r="BX32" s="648"/>
      <c r="BY32" s="648"/>
      <c r="BZ32" s="648"/>
      <c r="CA32" s="648"/>
      <c r="CB32" s="648"/>
      <c r="CC32" s="648"/>
      <c r="CD32" s="648"/>
      <c r="CE32" s="648"/>
    </row>
    <row r="33" spans="1:67" s="55" customFormat="1" ht="5.25" customHeight="1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67" s="55" customFormat="1" ht="18.75" customHeight="1">
      <c r="A34" s="1330" t="s">
        <v>0</v>
      </c>
      <c r="B34" s="1234" t="s">
        <v>270</v>
      </c>
      <c r="C34" s="1333"/>
      <c r="D34" s="1233"/>
      <c r="E34" s="1234" t="s">
        <v>271</v>
      </c>
      <c r="F34" s="1233"/>
      <c r="G34" s="1234" t="s">
        <v>272</v>
      </c>
      <c r="H34" s="1233"/>
      <c r="I34" s="1234" t="s">
        <v>273</v>
      </c>
      <c r="J34" s="1233"/>
      <c r="K34" s="1234" t="s">
        <v>274</v>
      </c>
      <c r="L34" s="1233"/>
      <c r="M34" s="1234" t="s">
        <v>275</v>
      </c>
      <c r="N34" s="1233"/>
      <c r="O34" s="1234" t="s">
        <v>276</v>
      </c>
      <c r="P34" s="1233"/>
      <c r="Q34" s="1234" t="s">
        <v>277</v>
      </c>
      <c r="R34" s="1233"/>
      <c r="S34" s="1234" t="s">
        <v>308</v>
      </c>
      <c r="T34" s="1233"/>
      <c r="U34" s="1234" t="s">
        <v>1</v>
      </c>
      <c r="V34" s="1235"/>
      <c r="X34" s="1330" t="s">
        <v>0</v>
      </c>
      <c r="Y34" s="1234" t="s">
        <v>270</v>
      </c>
      <c r="Z34" s="1232"/>
      <c r="AA34" s="1233"/>
      <c r="AB34" s="1234" t="s">
        <v>271</v>
      </c>
      <c r="AC34" s="1233"/>
      <c r="AD34" s="1234" t="s">
        <v>272</v>
      </c>
      <c r="AE34" s="1233"/>
      <c r="AF34" s="1234" t="s">
        <v>273</v>
      </c>
      <c r="AG34" s="1233"/>
      <c r="AH34" s="1234" t="s">
        <v>274</v>
      </c>
      <c r="AI34" s="1233"/>
      <c r="AJ34" s="1234" t="s">
        <v>275</v>
      </c>
      <c r="AK34" s="1233"/>
      <c r="AL34" s="1234" t="s">
        <v>276</v>
      </c>
      <c r="AM34" s="1233"/>
      <c r="AN34" s="1234" t="s">
        <v>277</v>
      </c>
      <c r="AO34" s="1233"/>
      <c r="AP34" s="1234" t="s">
        <v>308</v>
      </c>
      <c r="AQ34" s="1233"/>
      <c r="AR34" s="1234" t="s">
        <v>1</v>
      </c>
      <c r="AS34" s="1235"/>
      <c r="AU34" s="1330" t="s">
        <v>0</v>
      </c>
      <c r="AV34" s="1234" t="s">
        <v>358</v>
      </c>
      <c r="AW34" s="1232"/>
      <c r="AX34" s="1232"/>
      <c r="AY34" s="1232"/>
      <c r="AZ34" s="1232"/>
      <c r="BA34" s="1232"/>
      <c r="BB34" s="1232"/>
      <c r="BC34" s="1232"/>
      <c r="BD34" s="1232"/>
      <c r="BE34" s="1233"/>
      <c r="BF34" s="1134" t="s">
        <v>323</v>
      </c>
      <c r="BG34" s="1222"/>
      <c r="BH34" s="1123"/>
      <c r="BI34" s="1220" t="s">
        <v>324</v>
      </c>
      <c r="BK34" s="1193" t="s">
        <v>0</v>
      </c>
      <c r="BL34" s="1327" t="s">
        <v>291</v>
      </c>
      <c r="BM34" s="1328"/>
      <c r="BN34" s="1327" t="s">
        <v>257</v>
      </c>
      <c r="BO34" s="1329"/>
    </row>
    <row r="35" spans="1:67" s="55" customFormat="1" ht="33.75" customHeight="1">
      <c r="A35" s="1332"/>
      <c r="B35" s="467" t="s">
        <v>313</v>
      </c>
      <c r="C35" s="1049"/>
      <c r="D35" s="467" t="s">
        <v>314</v>
      </c>
      <c r="E35" s="467" t="s">
        <v>313</v>
      </c>
      <c r="F35" s="467" t="s">
        <v>314</v>
      </c>
      <c r="G35" s="467" t="s">
        <v>313</v>
      </c>
      <c r="H35" s="467" t="s">
        <v>314</v>
      </c>
      <c r="I35" s="467" t="s">
        <v>313</v>
      </c>
      <c r="J35" s="467" t="s">
        <v>314</v>
      </c>
      <c r="K35" s="467" t="s">
        <v>313</v>
      </c>
      <c r="L35" s="467" t="s">
        <v>314</v>
      </c>
      <c r="M35" s="467" t="s">
        <v>313</v>
      </c>
      <c r="N35" s="467" t="s">
        <v>314</v>
      </c>
      <c r="O35" s="467" t="s">
        <v>313</v>
      </c>
      <c r="P35" s="467" t="s">
        <v>314</v>
      </c>
      <c r="Q35" s="467" t="s">
        <v>313</v>
      </c>
      <c r="R35" s="467" t="s">
        <v>314</v>
      </c>
      <c r="S35" s="467" t="s">
        <v>313</v>
      </c>
      <c r="T35" s="467" t="s">
        <v>314</v>
      </c>
      <c r="U35" s="467" t="s">
        <v>313</v>
      </c>
      <c r="V35" s="280" t="s">
        <v>314</v>
      </c>
      <c r="X35" s="1331"/>
      <c r="Y35" s="467" t="s">
        <v>313</v>
      </c>
      <c r="Z35" s="1049"/>
      <c r="AA35" s="467" t="s">
        <v>314</v>
      </c>
      <c r="AB35" s="467" t="s">
        <v>313</v>
      </c>
      <c r="AC35" s="467" t="s">
        <v>314</v>
      </c>
      <c r="AD35" s="467" t="s">
        <v>313</v>
      </c>
      <c r="AE35" s="467" t="s">
        <v>314</v>
      </c>
      <c r="AF35" s="467" t="s">
        <v>313</v>
      </c>
      <c r="AG35" s="467" t="s">
        <v>314</v>
      </c>
      <c r="AH35" s="467" t="s">
        <v>313</v>
      </c>
      <c r="AI35" s="467" t="s">
        <v>314</v>
      </c>
      <c r="AJ35" s="467" t="s">
        <v>313</v>
      </c>
      <c r="AK35" s="467" t="s">
        <v>314</v>
      </c>
      <c r="AL35" s="467" t="s">
        <v>313</v>
      </c>
      <c r="AM35" s="467" t="s">
        <v>314</v>
      </c>
      <c r="AN35" s="467" t="s">
        <v>313</v>
      </c>
      <c r="AO35" s="467" t="s">
        <v>314</v>
      </c>
      <c r="AP35" s="467" t="s">
        <v>313</v>
      </c>
      <c r="AQ35" s="467" t="s">
        <v>314</v>
      </c>
      <c r="AR35" s="467" t="s">
        <v>313</v>
      </c>
      <c r="AS35" s="280" t="s">
        <v>314</v>
      </c>
      <c r="AU35" s="1331"/>
      <c r="AV35" s="379" t="s">
        <v>270</v>
      </c>
      <c r="AW35" s="379" t="s">
        <v>283</v>
      </c>
      <c r="AX35" s="379" t="s">
        <v>284</v>
      </c>
      <c r="AY35" s="379" t="s">
        <v>285</v>
      </c>
      <c r="AZ35" s="379" t="s">
        <v>286</v>
      </c>
      <c r="BA35" s="379" t="s">
        <v>287</v>
      </c>
      <c r="BB35" s="379" t="s">
        <v>288</v>
      </c>
      <c r="BC35" s="379" t="s">
        <v>289</v>
      </c>
      <c r="BD35" s="379" t="s">
        <v>290</v>
      </c>
      <c r="BE35" s="379" t="s">
        <v>1</v>
      </c>
      <c r="BF35" s="129" t="s">
        <v>474</v>
      </c>
      <c r="BG35" s="129" t="s">
        <v>475</v>
      </c>
      <c r="BH35" s="490" t="s">
        <v>1</v>
      </c>
      <c r="BI35" s="1221"/>
      <c r="BK35" s="1194"/>
      <c r="BL35" s="248" t="s">
        <v>1</v>
      </c>
      <c r="BM35" s="248" t="s">
        <v>262</v>
      </c>
      <c r="BN35" s="248" t="s">
        <v>263</v>
      </c>
      <c r="BO35" s="249" t="s">
        <v>264</v>
      </c>
    </row>
    <row r="36" spans="1:67" s="55" customFormat="1" ht="13">
      <c r="A36" s="793" t="s">
        <v>2</v>
      </c>
      <c r="B36" s="794"/>
      <c r="C36" s="1051"/>
      <c r="D36" s="794"/>
      <c r="E36" s="794"/>
      <c r="F36" s="794"/>
      <c r="G36" s="794"/>
      <c r="H36" s="794"/>
      <c r="I36" s="794"/>
      <c r="J36" s="794"/>
      <c r="K36" s="794"/>
      <c r="L36" s="794"/>
      <c r="M36" s="794"/>
      <c r="N36" s="794"/>
      <c r="O36" s="794"/>
      <c r="P36" s="794"/>
      <c r="Q36" s="794"/>
      <c r="R36" s="794"/>
      <c r="S36" s="794"/>
      <c r="T36" s="794"/>
      <c r="U36" s="794"/>
      <c r="V36" s="795"/>
      <c r="X36" s="458" t="s">
        <v>2</v>
      </c>
      <c r="Y36" s="379"/>
      <c r="Z36" s="1057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79"/>
      <c r="AN36" s="379"/>
      <c r="AO36" s="379"/>
      <c r="AP36" s="379"/>
      <c r="AQ36" s="379"/>
      <c r="AR36" s="379"/>
      <c r="AS36" s="380"/>
      <c r="AU36" s="458" t="s">
        <v>2</v>
      </c>
      <c r="AV36" s="379"/>
      <c r="AW36" s="379"/>
      <c r="AX36" s="379"/>
      <c r="AY36" s="379"/>
      <c r="AZ36" s="379"/>
      <c r="BA36" s="379"/>
      <c r="BB36" s="379"/>
      <c r="BC36" s="379"/>
      <c r="BD36" s="379"/>
      <c r="BE36" s="379"/>
      <c r="BF36" s="379"/>
      <c r="BG36" s="379"/>
      <c r="BH36" s="379"/>
      <c r="BI36" s="380"/>
      <c r="BK36" s="222" t="s">
        <v>266</v>
      </c>
      <c r="BL36" s="248"/>
      <c r="BM36" s="248"/>
      <c r="BN36" s="248"/>
      <c r="BO36" s="249"/>
    </row>
    <row r="37" spans="1:67" s="55" customFormat="1" ht="13">
      <c r="A37" s="796" t="s">
        <v>3</v>
      </c>
      <c r="B37" s="797">
        <v>480</v>
      </c>
      <c r="C37" s="1052"/>
      <c r="D37" s="797">
        <v>259</v>
      </c>
      <c r="E37" s="797">
        <v>560</v>
      </c>
      <c r="F37" s="797">
        <v>286</v>
      </c>
      <c r="G37" s="797">
        <v>34</v>
      </c>
      <c r="H37" s="797">
        <v>9</v>
      </c>
      <c r="I37" s="797">
        <v>155</v>
      </c>
      <c r="J37" s="797">
        <v>72</v>
      </c>
      <c r="K37" s="797">
        <v>122</v>
      </c>
      <c r="L37" s="797">
        <v>50</v>
      </c>
      <c r="M37" s="797">
        <v>481</v>
      </c>
      <c r="N37" s="797">
        <v>269</v>
      </c>
      <c r="O37" s="797">
        <v>0</v>
      </c>
      <c r="P37" s="797">
        <v>0</v>
      </c>
      <c r="Q37" s="797">
        <v>216</v>
      </c>
      <c r="R37" s="797">
        <v>55</v>
      </c>
      <c r="S37" s="798"/>
      <c r="T37" s="798"/>
      <c r="U37" s="797">
        <f>+B37+E37+G37+I37+K37+M37+O37+Q37+S37</f>
        <v>2048</v>
      </c>
      <c r="V37" s="799">
        <f>+D37+F37+H37+J37+L37+N37+P37+R37+T37</f>
        <v>1000</v>
      </c>
      <c r="X37" s="381" t="s">
        <v>3</v>
      </c>
      <c r="Y37" s="367">
        <v>8</v>
      </c>
      <c r="Z37" s="1058"/>
      <c r="AA37" s="367">
        <v>0</v>
      </c>
      <c r="AB37" s="367">
        <v>4</v>
      </c>
      <c r="AC37" s="367">
        <v>2</v>
      </c>
      <c r="AD37" s="367">
        <v>0</v>
      </c>
      <c r="AE37" s="367">
        <v>0</v>
      </c>
      <c r="AF37" s="367">
        <v>0</v>
      </c>
      <c r="AG37" s="367">
        <v>0</v>
      </c>
      <c r="AH37" s="367">
        <v>0</v>
      </c>
      <c r="AI37" s="367">
        <v>0</v>
      </c>
      <c r="AJ37" s="367">
        <v>98</v>
      </c>
      <c r="AK37" s="367">
        <v>54</v>
      </c>
      <c r="AL37" s="367">
        <v>0</v>
      </c>
      <c r="AM37" s="367">
        <v>0</v>
      </c>
      <c r="AN37" s="367">
        <v>37</v>
      </c>
      <c r="AO37" s="367">
        <v>14</v>
      </c>
      <c r="AP37" s="367"/>
      <c r="AQ37" s="367"/>
      <c r="AR37" s="358">
        <f>+Y37+AB37+AD37+AF37+AH37+AJ37+AL37+AN37+AP37</f>
        <v>147</v>
      </c>
      <c r="AS37" s="460">
        <f>+AA37+AC37+AE37+AG37+AI37+AK37+AM37+AO37+AQ37</f>
        <v>70</v>
      </c>
      <c r="AU37" s="381" t="s">
        <v>3</v>
      </c>
      <c r="AV37" s="367">
        <v>12</v>
      </c>
      <c r="AW37" s="367">
        <v>10</v>
      </c>
      <c r="AX37" s="367">
        <v>1</v>
      </c>
      <c r="AY37" s="367">
        <v>4</v>
      </c>
      <c r="AZ37" s="367">
        <v>2</v>
      </c>
      <c r="BA37" s="367">
        <v>10</v>
      </c>
      <c r="BB37" s="367"/>
      <c r="BC37" s="367">
        <v>6</v>
      </c>
      <c r="BD37" s="367"/>
      <c r="BE37" s="367">
        <f>SUM(AV37:BD37)</f>
        <v>45</v>
      </c>
      <c r="BF37" s="367">
        <v>71</v>
      </c>
      <c r="BG37" s="367">
        <v>18</v>
      </c>
      <c r="BH37" s="367">
        <f>+BF37+BG37</f>
        <v>89</v>
      </c>
      <c r="BI37" s="368">
        <v>8</v>
      </c>
      <c r="BK37" s="209" t="s">
        <v>145</v>
      </c>
      <c r="BL37" s="250">
        <v>63</v>
      </c>
      <c r="BM37" s="223">
        <v>29</v>
      </c>
      <c r="BN37" s="223">
        <v>19</v>
      </c>
      <c r="BO37" s="224">
        <v>1</v>
      </c>
    </row>
    <row r="38" spans="1:67" s="55" customFormat="1" ht="13">
      <c r="A38" s="796" t="s">
        <v>4</v>
      </c>
      <c r="B38" s="797">
        <v>217</v>
      </c>
      <c r="C38" s="1052"/>
      <c r="D38" s="797">
        <v>116</v>
      </c>
      <c r="E38" s="797">
        <v>294</v>
      </c>
      <c r="F38" s="797">
        <v>176</v>
      </c>
      <c r="G38" s="797">
        <v>2</v>
      </c>
      <c r="H38" s="797">
        <v>1</v>
      </c>
      <c r="I38" s="797">
        <v>0</v>
      </c>
      <c r="J38" s="797">
        <v>0</v>
      </c>
      <c r="K38" s="797">
        <v>265</v>
      </c>
      <c r="L38" s="797">
        <v>122</v>
      </c>
      <c r="M38" s="797">
        <v>264</v>
      </c>
      <c r="N38" s="797">
        <v>163</v>
      </c>
      <c r="O38" s="797">
        <v>2</v>
      </c>
      <c r="P38" s="797">
        <v>1</v>
      </c>
      <c r="Q38" s="797">
        <v>53</v>
      </c>
      <c r="R38" s="797">
        <v>12</v>
      </c>
      <c r="S38" s="798"/>
      <c r="T38" s="798"/>
      <c r="U38" s="797">
        <f t="shared" ref="U38:U66" si="68">+B38+E38+G38+I38+K38+M38+O38+Q38+S38</f>
        <v>1097</v>
      </c>
      <c r="V38" s="799">
        <f t="shared" ref="V38:V66" si="69">+D38+F38+H38+J38+L38+N38+P38+R38+T38</f>
        <v>591</v>
      </c>
      <c r="X38" s="381" t="s">
        <v>4</v>
      </c>
      <c r="Y38" s="367">
        <v>1</v>
      </c>
      <c r="Z38" s="1058"/>
      <c r="AA38" s="367">
        <v>0</v>
      </c>
      <c r="AB38" s="367">
        <v>2</v>
      </c>
      <c r="AC38" s="367">
        <v>2</v>
      </c>
      <c r="AD38" s="367">
        <v>0</v>
      </c>
      <c r="AE38" s="367">
        <v>0</v>
      </c>
      <c r="AF38" s="367">
        <v>0</v>
      </c>
      <c r="AG38" s="367">
        <v>0</v>
      </c>
      <c r="AH38" s="367">
        <v>4</v>
      </c>
      <c r="AI38" s="367">
        <v>1</v>
      </c>
      <c r="AJ38" s="367">
        <v>18</v>
      </c>
      <c r="AK38" s="367">
        <v>12</v>
      </c>
      <c r="AL38" s="367">
        <v>0</v>
      </c>
      <c r="AM38" s="367">
        <v>0</v>
      </c>
      <c r="AN38" s="367">
        <v>11</v>
      </c>
      <c r="AO38" s="367">
        <v>1</v>
      </c>
      <c r="AP38" s="367"/>
      <c r="AQ38" s="367"/>
      <c r="AR38" s="358">
        <f t="shared" ref="AR38:AR43" si="70">+Y38+AB38+AD38+AF38+AH38+AJ38+AL38+AN38+AP38</f>
        <v>36</v>
      </c>
      <c r="AS38" s="460">
        <f t="shared" ref="AS38:AS43" si="71">+AA38+AC38+AE38+AG38+AI38+AK38+AM38+AO38+AQ38</f>
        <v>16</v>
      </c>
      <c r="AU38" s="381" t="s">
        <v>4</v>
      </c>
      <c r="AV38" s="367">
        <v>6</v>
      </c>
      <c r="AW38" s="367">
        <v>6</v>
      </c>
      <c r="AX38" s="367">
        <v>1</v>
      </c>
      <c r="AY38" s="367"/>
      <c r="AZ38" s="367">
        <v>4</v>
      </c>
      <c r="BA38" s="367">
        <v>7</v>
      </c>
      <c r="BB38" s="367">
        <v>1</v>
      </c>
      <c r="BC38" s="367">
        <v>2</v>
      </c>
      <c r="BD38" s="367"/>
      <c r="BE38" s="367">
        <f t="shared" ref="BE38:BE66" si="72">SUM(AV38:BD38)</f>
        <v>27</v>
      </c>
      <c r="BF38" s="367">
        <v>20</v>
      </c>
      <c r="BG38" s="367">
        <v>5</v>
      </c>
      <c r="BH38" s="367">
        <f t="shared" ref="BH38:BH66" si="73">+BF38+BG38</f>
        <v>25</v>
      </c>
      <c r="BI38" s="368">
        <v>5</v>
      </c>
      <c r="BK38" s="209" t="s">
        <v>146</v>
      </c>
      <c r="BL38" s="223">
        <v>48</v>
      </c>
      <c r="BM38" s="223">
        <v>19</v>
      </c>
      <c r="BN38" s="223"/>
      <c r="BO38" s="224">
        <v>5</v>
      </c>
    </row>
    <row r="39" spans="1:67" s="55" customFormat="1" ht="13">
      <c r="A39" s="796" t="s">
        <v>5</v>
      </c>
      <c r="B39" s="797">
        <v>38</v>
      </c>
      <c r="C39" s="1052"/>
      <c r="D39" s="797">
        <v>18</v>
      </c>
      <c r="E39" s="797">
        <v>0</v>
      </c>
      <c r="F39" s="797">
        <v>0</v>
      </c>
      <c r="G39" s="797">
        <v>0</v>
      </c>
      <c r="H39" s="797">
        <v>0</v>
      </c>
      <c r="I39" s="797">
        <v>0</v>
      </c>
      <c r="J39" s="797">
        <v>0</v>
      </c>
      <c r="K39" s="797">
        <v>38</v>
      </c>
      <c r="L39" s="797">
        <v>11</v>
      </c>
      <c r="M39" s="797">
        <v>0</v>
      </c>
      <c r="N39" s="797">
        <v>0</v>
      </c>
      <c r="O39" s="797">
        <v>0</v>
      </c>
      <c r="P39" s="797">
        <v>0</v>
      </c>
      <c r="Q39" s="797">
        <v>0</v>
      </c>
      <c r="R39" s="797">
        <v>0</v>
      </c>
      <c r="S39" s="798"/>
      <c r="T39" s="798"/>
      <c r="U39" s="797">
        <f t="shared" si="68"/>
        <v>76</v>
      </c>
      <c r="V39" s="799">
        <f t="shared" si="69"/>
        <v>29</v>
      </c>
      <c r="X39" s="381" t="s">
        <v>5</v>
      </c>
      <c r="Y39" s="367">
        <v>1</v>
      </c>
      <c r="Z39" s="1058"/>
      <c r="AA39" s="367">
        <v>1</v>
      </c>
      <c r="AB39" s="367">
        <v>0</v>
      </c>
      <c r="AC39" s="367">
        <v>0</v>
      </c>
      <c r="AD39" s="367">
        <v>0</v>
      </c>
      <c r="AE39" s="367">
        <v>0</v>
      </c>
      <c r="AF39" s="367">
        <v>0</v>
      </c>
      <c r="AG39" s="367">
        <v>0</v>
      </c>
      <c r="AH39" s="367">
        <v>0</v>
      </c>
      <c r="AI39" s="367">
        <v>0</v>
      </c>
      <c r="AJ39" s="367">
        <v>0</v>
      </c>
      <c r="AK39" s="367">
        <v>0</v>
      </c>
      <c r="AL39" s="367">
        <v>0</v>
      </c>
      <c r="AM39" s="367">
        <v>0</v>
      </c>
      <c r="AN39" s="367">
        <v>0</v>
      </c>
      <c r="AO39" s="367">
        <v>0</v>
      </c>
      <c r="AP39" s="367"/>
      <c r="AQ39" s="367"/>
      <c r="AR39" s="358">
        <f t="shared" si="70"/>
        <v>1</v>
      </c>
      <c r="AS39" s="460">
        <f t="shared" si="71"/>
        <v>1</v>
      </c>
      <c r="AU39" s="381" t="s">
        <v>5</v>
      </c>
      <c r="AV39" s="367">
        <v>1</v>
      </c>
      <c r="AW39" s="367"/>
      <c r="AX39" s="367"/>
      <c r="AY39" s="367"/>
      <c r="AZ39" s="367">
        <v>1</v>
      </c>
      <c r="BA39" s="367"/>
      <c r="BB39" s="367"/>
      <c r="BC39" s="367"/>
      <c r="BD39" s="367"/>
      <c r="BE39" s="367">
        <f t="shared" si="72"/>
        <v>2</v>
      </c>
      <c r="BF39" s="367">
        <v>6</v>
      </c>
      <c r="BG39" s="367">
        <v>0</v>
      </c>
      <c r="BH39" s="367">
        <f t="shared" si="73"/>
        <v>6</v>
      </c>
      <c r="BI39" s="368">
        <v>1</v>
      </c>
      <c r="BK39" s="209" t="s">
        <v>147</v>
      </c>
      <c r="BL39" s="223">
        <v>8</v>
      </c>
      <c r="BM39" s="223">
        <v>2</v>
      </c>
      <c r="BN39" s="223"/>
      <c r="BO39" s="224"/>
    </row>
    <row r="40" spans="1:67" s="55" customFormat="1" ht="13">
      <c r="A40" s="796" t="s">
        <v>7</v>
      </c>
      <c r="B40" s="797">
        <v>260</v>
      </c>
      <c r="C40" s="1052"/>
      <c r="D40" s="797">
        <v>156</v>
      </c>
      <c r="E40" s="797">
        <v>247</v>
      </c>
      <c r="F40" s="797">
        <v>152</v>
      </c>
      <c r="G40" s="797">
        <v>52</v>
      </c>
      <c r="H40" s="797">
        <v>28</v>
      </c>
      <c r="I40" s="797">
        <v>125</v>
      </c>
      <c r="J40" s="797">
        <v>54</v>
      </c>
      <c r="K40" s="797">
        <v>51</v>
      </c>
      <c r="L40" s="797">
        <v>24</v>
      </c>
      <c r="M40" s="797">
        <v>306</v>
      </c>
      <c r="N40" s="797">
        <v>178</v>
      </c>
      <c r="O40" s="797">
        <v>4</v>
      </c>
      <c r="P40" s="797">
        <v>0</v>
      </c>
      <c r="Q40" s="797">
        <v>84</v>
      </c>
      <c r="R40" s="797">
        <v>40</v>
      </c>
      <c r="S40" s="798"/>
      <c r="T40" s="798"/>
      <c r="U40" s="797">
        <f t="shared" si="68"/>
        <v>1129</v>
      </c>
      <c r="V40" s="799">
        <f t="shared" si="69"/>
        <v>632</v>
      </c>
      <c r="X40" s="382" t="s">
        <v>7</v>
      </c>
      <c r="Y40" s="367">
        <v>13</v>
      </c>
      <c r="Z40" s="1058"/>
      <c r="AA40" s="367">
        <v>8</v>
      </c>
      <c r="AB40" s="367">
        <v>1</v>
      </c>
      <c r="AC40" s="367">
        <v>1</v>
      </c>
      <c r="AD40" s="367">
        <v>0</v>
      </c>
      <c r="AE40" s="367">
        <v>0</v>
      </c>
      <c r="AF40" s="367">
        <v>1</v>
      </c>
      <c r="AG40" s="367">
        <v>1</v>
      </c>
      <c r="AH40" s="367">
        <v>8</v>
      </c>
      <c r="AI40" s="367">
        <v>4</v>
      </c>
      <c r="AJ40" s="367">
        <v>30</v>
      </c>
      <c r="AK40" s="367">
        <v>22</v>
      </c>
      <c r="AL40" s="367">
        <v>0</v>
      </c>
      <c r="AM40" s="367">
        <v>0</v>
      </c>
      <c r="AN40" s="367">
        <v>23</v>
      </c>
      <c r="AO40" s="367">
        <v>8</v>
      </c>
      <c r="AP40" s="367"/>
      <c r="AQ40" s="367"/>
      <c r="AR40" s="358">
        <f t="shared" si="70"/>
        <v>76</v>
      </c>
      <c r="AS40" s="460">
        <f t="shared" si="71"/>
        <v>44</v>
      </c>
      <c r="AU40" s="382" t="s">
        <v>7</v>
      </c>
      <c r="AV40" s="367">
        <v>8</v>
      </c>
      <c r="AW40" s="367">
        <v>5</v>
      </c>
      <c r="AX40" s="367">
        <v>1</v>
      </c>
      <c r="AY40" s="367">
        <v>3</v>
      </c>
      <c r="AZ40" s="367">
        <v>1</v>
      </c>
      <c r="BA40" s="367">
        <v>7</v>
      </c>
      <c r="BB40" s="367">
        <v>1</v>
      </c>
      <c r="BC40" s="367">
        <v>5</v>
      </c>
      <c r="BD40" s="367"/>
      <c r="BE40" s="367">
        <f t="shared" si="72"/>
        <v>31</v>
      </c>
      <c r="BF40" s="367">
        <v>30</v>
      </c>
      <c r="BG40" s="367">
        <v>0</v>
      </c>
      <c r="BH40" s="367">
        <f t="shared" si="73"/>
        <v>30</v>
      </c>
      <c r="BI40" s="368">
        <v>7</v>
      </c>
      <c r="BK40" s="209" t="s">
        <v>149</v>
      </c>
      <c r="BL40" s="223">
        <v>51</v>
      </c>
      <c r="BM40" s="223">
        <v>26</v>
      </c>
      <c r="BN40" s="223">
        <v>1</v>
      </c>
      <c r="BO40" s="224">
        <v>10</v>
      </c>
    </row>
    <row r="41" spans="1:67" s="55" customFormat="1" ht="13">
      <c r="A41" s="793" t="s">
        <v>8</v>
      </c>
      <c r="B41" s="797"/>
      <c r="C41" s="1052"/>
      <c r="D41" s="797"/>
      <c r="E41" s="797"/>
      <c r="F41" s="797"/>
      <c r="G41" s="797"/>
      <c r="H41" s="797"/>
      <c r="I41" s="797"/>
      <c r="J41" s="797"/>
      <c r="K41" s="797"/>
      <c r="L41" s="797"/>
      <c r="M41" s="797"/>
      <c r="N41" s="797"/>
      <c r="O41" s="797"/>
      <c r="P41" s="797"/>
      <c r="Q41" s="797"/>
      <c r="R41" s="797"/>
      <c r="S41" s="798"/>
      <c r="T41" s="798"/>
      <c r="U41" s="797">
        <f t="shared" si="68"/>
        <v>0</v>
      </c>
      <c r="V41" s="799">
        <f t="shared" si="69"/>
        <v>0</v>
      </c>
      <c r="X41" s="362" t="s">
        <v>8</v>
      </c>
      <c r="Y41" s="367"/>
      <c r="Z41" s="1058"/>
      <c r="AA41" s="367"/>
      <c r="AB41" s="367"/>
      <c r="AC41" s="367"/>
      <c r="AD41" s="367"/>
      <c r="AE41" s="367"/>
      <c r="AF41" s="367"/>
      <c r="AG41" s="367"/>
      <c r="AH41" s="367"/>
      <c r="AI41" s="367"/>
      <c r="AJ41" s="367"/>
      <c r="AK41" s="367"/>
      <c r="AL41" s="367"/>
      <c r="AM41" s="367"/>
      <c r="AN41" s="367"/>
      <c r="AO41" s="367"/>
      <c r="AP41" s="367"/>
      <c r="AQ41" s="367"/>
      <c r="AR41" s="358">
        <f t="shared" si="70"/>
        <v>0</v>
      </c>
      <c r="AS41" s="460">
        <f t="shared" si="71"/>
        <v>0</v>
      </c>
      <c r="AU41" s="362" t="s">
        <v>8</v>
      </c>
      <c r="AV41" s="367"/>
      <c r="AW41" s="367"/>
      <c r="AX41" s="367"/>
      <c r="AY41" s="367"/>
      <c r="AZ41" s="367"/>
      <c r="BA41" s="367"/>
      <c r="BB41" s="367"/>
      <c r="BC41" s="367"/>
      <c r="BD41" s="367"/>
      <c r="BE41" s="367">
        <f t="shared" si="72"/>
        <v>0</v>
      </c>
      <c r="BF41" s="367"/>
      <c r="BG41" s="367"/>
      <c r="BH41" s="367">
        <f t="shared" si="73"/>
        <v>0</v>
      </c>
      <c r="BI41" s="368"/>
      <c r="BK41" s="222" t="s">
        <v>8</v>
      </c>
      <c r="BL41" s="236"/>
      <c r="BM41" s="236"/>
      <c r="BN41" s="223"/>
      <c r="BO41" s="224"/>
    </row>
    <row r="42" spans="1:67" s="55" customFormat="1" ht="13">
      <c r="A42" s="796" t="s">
        <v>136</v>
      </c>
      <c r="B42" s="797">
        <v>35</v>
      </c>
      <c r="C42" s="1052"/>
      <c r="D42" s="797">
        <v>17</v>
      </c>
      <c r="E42" s="797">
        <v>19</v>
      </c>
      <c r="F42" s="797">
        <v>15</v>
      </c>
      <c r="G42" s="797">
        <v>0</v>
      </c>
      <c r="H42" s="797">
        <v>0</v>
      </c>
      <c r="I42" s="797">
        <v>24</v>
      </c>
      <c r="J42" s="797">
        <v>13</v>
      </c>
      <c r="K42" s="797">
        <v>0</v>
      </c>
      <c r="L42" s="797">
        <v>0</v>
      </c>
      <c r="M42" s="797">
        <v>34</v>
      </c>
      <c r="N42" s="797">
        <v>20</v>
      </c>
      <c r="O42" s="797">
        <v>0</v>
      </c>
      <c r="P42" s="797">
        <v>0</v>
      </c>
      <c r="Q42" s="797">
        <v>11</v>
      </c>
      <c r="R42" s="797">
        <v>2</v>
      </c>
      <c r="S42" s="798"/>
      <c r="T42" s="798"/>
      <c r="U42" s="797">
        <f t="shared" si="68"/>
        <v>123</v>
      </c>
      <c r="V42" s="799">
        <f t="shared" si="69"/>
        <v>67</v>
      </c>
      <c r="X42" s="363" t="s">
        <v>136</v>
      </c>
      <c r="Y42" s="367">
        <v>3</v>
      </c>
      <c r="Z42" s="1058"/>
      <c r="AA42" s="367">
        <v>1</v>
      </c>
      <c r="AB42" s="367">
        <v>0</v>
      </c>
      <c r="AC42" s="367">
        <v>0</v>
      </c>
      <c r="AD42" s="367">
        <v>0</v>
      </c>
      <c r="AE42" s="367">
        <v>0</v>
      </c>
      <c r="AF42" s="367">
        <v>0</v>
      </c>
      <c r="AG42" s="367">
        <v>0</v>
      </c>
      <c r="AH42" s="367">
        <v>0</v>
      </c>
      <c r="AI42" s="367">
        <v>0</v>
      </c>
      <c r="AJ42" s="367">
        <v>13</v>
      </c>
      <c r="AK42" s="367">
        <v>8</v>
      </c>
      <c r="AL42" s="367">
        <v>0</v>
      </c>
      <c r="AM42" s="367">
        <v>0</v>
      </c>
      <c r="AN42" s="367">
        <v>6</v>
      </c>
      <c r="AO42" s="367">
        <v>1</v>
      </c>
      <c r="AP42" s="462"/>
      <c r="AQ42" s="462"/>
      <c r="AR42" s="358">
        <f t="shared" si="70"/>
        <v>22</v>
      </c>
      <c r="AS42" s="460">
        <f t="shared" si="71"/>
        <v>10</v>
      </c>
      <c r="AU42" s="363" t="s">
        <v>136</v>
      </c>
      <c r="AV42" s="367">
        <v>1</v>
      </c>
      <c r="AW42" s="367">
        <v>1</v>
      </c>
      <c r="AX42" s="367"/>
      <c r="AY42" s="367">
        <v>1</v>
      </c>
      <c r="AZ42" s="367"/>
      <c r="BA42" s="367">
        <v>1</v>
      </c>
      <c r="BB42" s="367"/>
      <c r="BC42" s="367">
        <v>1</v>
      </c>
      <c r="BD42" s="367"/>
      <c r="BE42" s="367">
        <f t="shared" si="72"/>
        <v>5</v>
      </c>
      <c r="BF42" s="388">
        <v>0</v>
      </c>
      <c r="BG42" s="388">
        <v>6</v>
      </c>
      <c r="BH42" s="388">
        <f t="shared" si="73"/>
        <v>6</v>
      </c>
      <c r="BI42" s="389">
        <v>1</v>
      </c>
      <c r="BK42" s="196" t="s">
        <v>9</v>
      </c>
      <c r="BL42" s="228">
        <v>14</v>
      </c>
      <c r="BM42" s="228">
        <v>6</v>
      </c>
      <c r="BN42" s="86">
        <v>1</v>
      </c>
      <c r="BO42" s="143">
        <v>1</v>
      </c>
    </row>
    <row r="43" spans="1:67" s="55" customFormat="1" ht="13">
      <c r="A43" s="796" t="s">
        <v>10</v>
      </c>
      <c r="B43" s="797">
        <v>661</v>
      </c>
      <c r="C43" s="1052"/>
      <c r="D43" s="797">
        <v>370</v>
      </c>
      <c r="E43" s="797">
        <v>294</v>
      </c>
      <c r="F43" s="797">
        <v>149</v>
      </c>
      <c r="G43" s="797">
        <v>0</v>
      </c>
      <c r="H43" s="797">
        <v>0</v>
      </c>
      <c r="I43" s="797">
        <v>382</v>
      </c>
      <c r="J43" s="797">
        <v>218</v>
      </c>
      <c r="K43" s="797">
        <v>76</v>
      </c>
      <c r="L43" s="797">
        <v>39</v>
      </c>
      <c r="M43" s="797">
        <v>618</v>
      </c>
      <c r="N43" s="797">
        <v>330</v>
      </c>
      <c r="O43" s="797">
        <v>0</v>
      </c>
      <c r="P43" s="797">
        <v>0</v>
      </c>
      <c r="Q43" s="797">
        <v>131</v>
      </c>
      <c r="R43" s="797">
        <v>45</v>
      </c>
      <c r="S43" s="787">
        <v>33</v>
      </c>
      <c r="T43" s="787">
        <v>19</v>
      </c>
      <c r="U43" s="797">
        <f t="shared" si="68"/>
        <v>2195</v>
      </c>
      <c r="V43" s="799">
        <f t="shared" si="69"/>
        <v>1170</v>
      </c>
      <c r="X43" s="363" t="s">
        <v>10</v>
      </c>
      <c r="Y43" s="367">
        <v>10</v>
      </c>
      <c r="Z43" s="1058"/>
      <c r="AA43" s="367">
        <v>10</v>
      </c>
      <c r="AB43" s="367">
        <v>1</v>
      </c>
      <c r="AC43" s="367">
        <v>0</v>
      </c>
      <c r="AD43" s="367">
        <v>0</v>
      </c>
      <c r="AE43" s="367">
        <v>0</v>
      </c>
      <c r="AF43" s="367">
        <v>4</v>
      </c>
      <c r="AG43" s="367">
        <v>1</v>
      </c>
      <c r="AH43" s="367">
        <v>0</v>
      </c>
      <c r="AI43" s="367">
        <v>0</v>
      </c>
      <c r="AJ43" s="367">
        <v>124</v>
      </c>
      <c r="AK43" s="367">
        <v>64</v>
      </c>
      <c r="AL43" s="367">
        <v>0</v>
      </c>
      <c r="AM43" s="367">
        <v>0</v>
      </c>
      <c r="AN43" s="367">
        <v>55</v>
      </c>
      <c r="AO43" s="459">
        <v>14</v>
      </c>
      <c r="AP43" s="463">
        <v>6</v>
      </c>
      <c r="AQ43" s="463">
        <v>5</v>
      </c>
      <c r="AR43" s="358">
        <f t="shared" si="70"/>
        <v>200</v>
      </c>
      <c r="AS43" s="460">
        <f t="shared" si="71"/>
        <v>94</v>
      </c>
      <c r="AU43" s="363" t="s">
        <v>10</v>
      </c>
      <c r="AV43" s="367">
        <v>12</v>
      </c>
      <c r="AW43" s="367">
        <v>7</v>
      </c>
      <c r="AX43" s="367"/>
      <c r="AY43" s="367">
        <v>5</v>
      </c>
      <c r="AZ43" s="367">
        <v>2</v>
      </c>
      <c r="BA43" s="367">
        <v>10</v>
      </c>
      <c r="BB43" s="367"/>
      <c r="BC43" s="367">
        <v>3</v>
      </c>
      <c r="BD43" s="388">
        <v>1</v>
      </c>
      <c r="BE43" s="367">
        <f t="shared" si="72"/>
        <v>40</v>
      </c>
      <c r="BF43" s="388">
        <v>43</v>
      </c>
      <c r="BG43" s="388">
        <v>0</v>
      </c>
      <c r="BH43" s="388">
        <f t="shared" si="73"/>
        <v>43</v>
      </c>
      <c r="BI43" s="389">
        <v>6</v>
      </c>
      <c r="BK43" s="196" t="s">
        <v>150</v>
      </c>
      <c r="BL43" s="228">
        <v>72</v>
      </c>
      <c r="BM43" s="228">
        <v>24</v>
      </c>
      <c r="BN43" s="86">
        <v>4</v>
      </c>
      <c r="BO43" s="143">
        <v>18</v>
      </c>
    </row>
    <row r="44" spans="1:67" s="55" customFormat="1" ht="13">
      <c r="A44" s="796" t="s">
        <v>11</v>
      </c>
      <c r="B44" s="797">
        <v>196</v>
      </c>
      <c r="C44" s="1052"/>
      <c r="D44" s="797">
        <v>111</v>
      </c>
      <c r="E44" s="797">
        <v>79</v>
      </c>
      <c r="F44" s="797">
        <v>54</v>
      </c>
      <c r="G44" s="797">
        <v>0</v>
      </c>
      <c r="H44" s="797">
        <v>0</v>
      </c>
      <c r="I44" s="797">
        <v>93</v>
      </c>
      <c r="J44" s="797">
        <v>43</v>
      </c>
      <c r="K44" s="797">
        <v>61</v>
      </c>
      <c r="L44" s="797">
        <v>29</v>
      </c>
      <c r="M44" s="797">
        <v>237</v>
      </c>
      <c r="N44" s="797">
        <v>137</v>
      </c>
      <c r="O44" s="797">
        <v>5</v>
      </c>
      <c r="P44" s="797">
        <v>1</v>
      </c>
      <c r="Q44" s="797">
        <v>46</v>
      </c>
      <c r="R44" s="797">
        <v>11</v>
      </c>
      <c r="S44" s="798"/>
      <c r="T44" s="798"/>
      <c r="U44" s="797">
        <f t="shared" si="68"/>
        <v>717</v>
      </c>
      <c r="V44" s="799">
        <f t="shared" si="69"/>
        <v>386</v>
      </c>
      <c r="X44" s="363" t="s">
        <v>11</v>
      </c>
      <c r="Y44" s="367">
        <v>3</v>
      </c>
      <c r="Z44" s="1058"/>
      <c r="AA44" s="367">
        <v>2</v>
      </c>
      <c r="AB44" s="367">
        <v>1</v>
      </c>
      <c r="AC44" s="367">
        <v>1</v>
      </c>
      <c r="AD44" s="367">
        <v>0</v>
      </c>
      <c r="AE44" s="367">
        <v>0</v>
      </c>
      <c r="AF44" s="367">
        <v>0</v>
      </c>
      <c r="AG44" s="367">
        <v>0</v>
      </c>
      <c r="AH44" s="367">
        <v>1</v>
      </c>
      <c r="AI44" s="367">
        <v>0</v>
      </c>
      <c r="AJ44" s="367">
        <v>40</v>
      </c>
      <c r="AK44" s="367">
        <v>24</v>
      </c>
      <c r="AL44" s="367">
        <v>0</v>
      </c>
      <c r="AM44" s="367">
        <v>0</v>
      </c>
      <c r="AN44" s="367">
        <v>5</v>
      </c>
      <c r="AO44" s="459">
        <v>0</v>
      </c>
      <c r="AP44" s="369"/>
      <c r="AQ44" s="369"/>
      <c r="AR44" s="358">
        <f t="shared" ref="AR44:AR58" si="74">+Y44+AB44+AD44+AF44+AH44+AJ44+AL44+AN44+AP44</f>
        <v>50</v>
      </c>
      <c r="AS44" s="460">
        <f t="shared" ref="AS44:AS58" si="75">+AA44+AC44+AE44+AG44+AI44+AK44+AM44+AO44+AQ44</f>
        <v>27</v>
      </c>
      <c r="AU44" s="363" t="s">
        <v>11</v>
      </c>
      <c r="AV44" s="367">
        <v>6</v>
      </c>
      <c r="AW44" s="367">
        <v>2</v>
      </c>
      <c r="AX44" s="367"/>
      <c r="AY44" s="367">
        <v>4</v>
      </c>
      <c r="AZ44" s="367">
        <v>1</v>
      </c>
      <c r="BA44" s="367">
        <v>7</v>
      </c>
      <c r="BB44" s="367">
        <v>1</v>
      </c>
      <c r="BC44" s="367">
        <v>4</v>
      </c>
      <c r="BD44" s="388"/>
      <c r="BE44" s="367">
        <f t="shared" si="72"/>
        <v>25</v>
      </c>
      <c r="BF44" s="367">
        <v>16</v>
      </c>
      <c r="BG44" s="367">
        <v>9</v>
      </c>
      <c r="BH44" s="367">
        <f t="shared" si="73"/>
        <v>25</v>
      </c>
      <c r="BI44" s="368">
        <v>5</v>
      </c>
      <c r="BK44" s="196" t="s">
        <v>151</v>
      </c>
      <c r="BL44" s="228">
        <v>28</v>
      </c>
      <c r="BM44" s="228">
        <v>9</v>
      </c>
      <c r="BN44" s="86">
        <v>5</v>
      </c>
      <c r="BO44" s="143">
        <v>5</v>
      </c>
    </row>
    <row r="45" spans="1:67" s="55" customFormat="1" ht="13">
      <c r="A45" s="796" t="s">
        <v>12</v>
      </c>
      <c r="B45" s="797">
        <v>25</v>
      </c>
      <c r="C45" s="1052"/>
      <c r="D45" s="797">
        <v>10</v>
      </c>
      <c r="E45" s="797">
        <v>0</v>
      </c>
      <c r="F45" s="797">
        <v>0</v>
      </c>
      <c r="G45" s="797">
        <v>0</v>
      </c>
      <c r="H45" s="797">
        <v>0</v>
      </c>
      <c r="I45" s="797">
        <v>31</v>
      </c>
      <c r="J45" s="797">
        <v>15</v>
      </c>
      <c r="K45" s="797">
        <v>0</v>
      </c>
      <c r="L45" s="797">
        <v>0</v>
      </c>
      <c r="M45" s="797">
        <v>37</v>
      </c>
      <c r="N45" s="797">
        <v>18</v>
      </c>
      <c r="O45" s="797">
        <v>0</v>
      </c>
      <c r="P45" s="797">
        <v>0</v>
      </c>
      <c r="Q45" s="797">
        <v>0</v>
      </c>
      <c r="R45" s="797">
        <v>0</v>
      </c>
      <c r="S45" s="798"/>
      <c r="T45" s="798"/>
      <c r="U45" s="797">
        <f t="shared" si="68"/>
        <v>93</v>
      </c>
      <c r="V45" s="799">
        <f t="shared" si="69"/>
        <v>43</v>
      </c>
      <c r="X45" s="363" t="s">
        <v>12</v>
      </c>
      <c r="Y45" s="367">
        <v>1</v>
      </c>
      <c r="Z45" s="1058"/>
      <c r="AA45" s="367">
        <v>0</v>
      </c>
      <c r="AB45" s="367">
        <v>0</v>
      </c>
      <c r="AC45" s="367">
        <v>0</v>
      </c>
      <c r="AD45" s="367">
        <v>0</v>
      </c>
      <c r="AE45" s="367">
        <v>0</v>
      </c>
      <c r="AF45" s="367">
        <v>0</v>
      </c>
      <c r="AG45" s="367">
        <v>0</v>
      </c>
      <c r="AH45" s="367">
        <v>0</v>
      </c>
      <c r="AI45" s="367">
        <v>0</v>
      </c>
      <c r="AJ45" s="367">
        <v>0</v>
      </c>
      <c r="AK45" s="367">
        <v>0</v>
      </c>
      <c r="AL45" s="367">
        <v>0</v>
      </c>
      <c r="AM45" s="367">
        <v>0</v>
      </c>
      <c r="AN45" s="367">
        <v>0</v>
      </c>
      <c r="AO45" s="459">
        <v>0</v>
      </c>
      <c r="AP45" s="369"/>
      <c r="AQ45" s="369"/>
      <c r="AR45" s="358">
        <f t="shared" si="74"/>
        <v>1</v>
      </c>
      <c r="AS45" s="460">
        <f t="shared" si="75"/>
        <v>0</v>
      </c>
      <c r="AU45" s="363" t="s">
        <v>12</v>
      </c>
      <c r="AV45" s="367">
        <v>2</v>
      </c>
      <c r="AW45" s="367"/>
      <c r="AX45" s="367"/>
      <c r="AY45" s="367">
        <v>2</v>
      </c>
      <c r="AZ45" s="367"/>
      <c r="BA45" s="367">
        <v>2</v>
      </c>
      <c r="BB45" s="367"/>
      <c r="BC45" s="367"/>
      <c r="BD45" s="388"/>
      <c r="BE45" s="367">
        <f t="shared" si="72"/>
        <v>6</v>
      </c>
      <c r="BF45" s="367">
        <v>0</v>
      </c>
      <c r="BG45" s="367">
        <v>6</v>
      </c>
      <c r="BH45" s="367">
        <f t="shared" si="73"/>
        <v>6</v>
      </c>
      <c r="BI45" s="368">
        <v>2</v>
      </c>
      <c r="BK45" s="196" t="s">
        <v>152</v>
      </c>
      <c r="BL45" s="228">
        <v>8</v>
      </c>
      <c r="BM45" s="228"/>
      <c r="BN45" s="86"/>
      <c r="BO45" s="143"/>
    </row>
    <row r="46" spans="1:67" s="55" customFormat="1" ht="13">
      <c r="A46" s="793" t="s">
        <v>13</v>
      </c>
      <c r="B46" s="797"/>
      <c r="C46" s="1052"/>
      <c r="D46" s="797"/>
      <c r="E46" s="797"/>
      <c r="F46" s="797"/>
      <c r="G46" s="797"/>
      <c r="H46" s="797"/>
      <c r="I46" s="797"/>
      <c r="J46" s="797"/>
      <c r="K46" s="797"/>
      <c r="L46" s="797"/>
      <c r="M46" s="797"/>
      <c r="N46" s="797"/>
      <c r="O46" s="797"/>
      <c r="P46" s="797"/>
      <c r="Q46" s="797"/>
      <c r="R46" s="797"/>
      <c r="S46" s="798"/>
      <c r="T46" s="798"/>
      <c r="U46" s="797">
        <f t="shared" si="68"/>
        <v>0</v>
      </c>
      <c r="V46" s="799">
        <f t="shared" si="69"/>
        <v>0</v>
      </c>
      <c r="X46" s="362" t="s">
        <v>13</v>
      </c>
      <c r="Y46" s="367"/>
      <c r="Z46" s="1058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459"/>
      <c r="AP46" s="369"/>
      <c r="AQ46" s="369"/>
      <c r="AR46" s="358">
        <f t="shared" si="74"/>
        <v>0</v>
      </c>
      <c r="AS46" s="460">
        <f t="shared" si="75"/>
        <v>0</v>
      </c>
      <c r="AU46" s="362" t="s">
        <v>13</v>
      </c>
      <c r="AV46" s="367"/>
      <c r="AW46" s="367"/>
      <c r="AX46" s="367"/>
      <c r="AY46" s="367"/>
      <c r="AZ46" s="367"/>
      <c r="BA46" s="367"/>
      <c r="BB46" s="367"/>
      <c r="BC46" s="367"/>
      <c r="BD46" s="388"/>
      <c r="BE46" s="367">
        <f t="shared" si="72"/>
        <v>0</v>
      </c>
      <c r="BF46" s="367"/>
      <c r="BG46" s="367"/>
      <c r="BH46" s="367">
        <f t="shared" si="73"/>
        <v>0</v>
      </c>
      <c r="BI46" s="368"/>
      <c r="BK46" s="222" t="s">
        <v>13</v>
      </c>
      <c r="BL46" s="236"/>
      <c r="BM46" s="236"/>
      <c r="BN46" s="223"/>
      <c r="BO46" s="224"/>
    </row>
    <row r="47" spans="1:67" s="55" customFormat="1" ht="13">
      <c r="A47" s="796" t="s">
        <v>14</v>
      </c>
      <c r="B47" s="797">
        <v>2226</v>
      </c>
      <c r="C47" s="1052"/>
      <c r="D47" s="797">
        <v>1207</v>
      </c>
      <c r="E47" s="797">
        <v>602</v>
      </c>
      <c r="F47" s="797">
        <v>383</v>
      </c>
      <c r="G47" s="797">
        <v>54</v>
      </c>
      <c r="H47" s="797">
        <v>30</v>
      </c>
      <c r="I47" s="797">
        <v>210</v>
      </c>
      <c r="J47" s="797">
        <v>114</v>
      </c>
      <c r="K47" s="797">
        <v>487</v>
      </c>
      <c r="L47" s="797">
        <v>240</v>
      </c>
      <c r="M47" s="797">
        <v>1019</v>
      </c>
      <c r="N47" s="797">
        <v>608</v>
      </c>
      <c r="O47" s="797">
        <v>164</v>
      </c>
      <c r="P47" s="797">
        <v>61</v>
      </c>
      <c r="Q47" s="797">
        <v>253</v>
      </c>
      <c r="R47" s="797">
        <v>115</v>
      </c>
      <c r="S47" s="787">
        <v>24</v>
      </c>
      <c r="T47" s="787">
        <v>7</v>
      </c>
      <c r="U47" s="797">
        <f t="shared" si="68"/>
        <v>5039</v>
      </c>
      <c r="V47" s="799">
        <f t="shared" si="69"/>
        <v>2765</v>
      </c>
      <c r="X47" s="363" t="s">
        <v>14</v>
      </c>
      <c r="Y47" s="367">
        <v>11</v>
      </c>
      <c r="Z47" s="1058"/>
      <c r="AA47" s="367">
        <v>5</v>
      </c>
      <c r="AB47" s="367">
        <v>13</v>
      </c>
      <c r="AC47" s="367">
        <v>7</v>
      </c>
      <c r="AD47" s="367">
        <v>0</v>
      </c>
      <c r="AE47" s="367">
        <v>0</v>
      </c>
      <c r="AF47" s="367">
        <v>0</v>
      </c>
      <c r="AG47" s="367">
        <v>0</v>
      </c>
      <c r="AH47" s="367">
        <v>1</v>
      </c>
      <c r="AI47" s="367">
        <v>0</v>
      </c>
      <c r="AJ47" s="367">
        <v>116</v>
      </c>
      <c r="AK47" s="367">
        <v>55</v>
      </c>
      <c r="AL47" s="367">
        <v>56</v>
      </c>
      <c r="AM47" s="367">
        <v>20</v>
      </c>
      <c r="AN47" s="367">
        <v>58</v>
      </c>
      <c r="AO47" s="459">
        <v>29</v>
      </c>
      <c r="AP47" s="463">
        <v>5</v>
      </c>
      <c r="AQ47" s="463">
        <v>1</v>
      </c>
      <c r="AR47" s="358">
        <f t="shared" si="74"/>
        <v>260</v>
      </c>
      <c r="AS47" s="460">
        <f t="shared" si="75"/>
        <v>117</v>
      </c>
      <c r="AU47" s="363" t="s">
        <v>14</v>
      </c>
      <c r="AV47" s="367">
        <v>50</v>
      </c>
      <c r="AW47" s="367">
        <v>18</v>
      </c>
      <c r="AX47" s="367">
        <v>2</v>
      </c>
      <c r="AY47" s="367">
        <v>8</v>
      </c>
      <c r="AZ47" s="367">
        <v>12</v>
      </c>
      <c r="BA47" s="367">
        <v>33</v>
      </c>
      <c r="BB47" s="367">
        <v>9</v>
      </c>
      <c r="BC47" s="367">
        <v>15</v>
      </c>
      <c r="BD47" s="388">
        <v>3</v>
      </c>
      <c r="BE47" s="367">
        <f>SUM(AV47:BD47)</f>
        <v>150</v>
      </c>
      <c r="BF47" s="367">
        <v>128</v>
      </c>
      <c r="BG47" s="367">
        <v>1</v>
      </c>
      <c r="BH47" s="367">
        <f t="shared" si="73"/>
        <v>129</v>
      </c>
      <c r="BI47" s="368">
        <v>37</v>
      </c>
      <c r="BK47" s="196" t="s">
        <v>153</v>
      </c>
      <c r="BL47" s="228">
        <v>261</v>
      </c>
      <c r="BM47" s="228">
        <v>106</v>
      </c>
      <c r="BN47" s="223">
        <v>16</v>
      </c>
      <c r="BO47" s="224">
        <v>15</v>
      </c>
    </row>
    <row r="48" spans="1:67" s="55" customFormat="1" ht="13">
      <c r="A48" s="796" t="s">
        <v>15</v>
      </c>
      <c r="B48" s="797">
        <v>777</v>
      </c>
      <c r="C48" s="1052"/>
      <c r="D48" s="797">
        <v>436</v>
      </c>
      <c r="E48" s="797">
        <v>247</v>
      </c>
      <c r="F48" s="797">
        <v>144</v>
      </c>
      <c r="G48" s="797">
        <v>0</v>
      </c>
      <c r="H48" s="797">
        <v>0</v>
      </c>
      <c r="I48" s="797">
        <v>213</v>
      </c>
      <c r="J48" s="797">
        <v>106</v>
      </c>
      <c r="K48" s="797">
        <v>11</v>
      </c>
      <c r="L48" s="797">
        <v>7</v>
      </c>
      <c r="M48" s="797">
        <v>303</v>
      </c>
      <c r="N48" s="797">
        <v>181</v>
      </c>
      <c r="O48" s="797">
        <v>1</v>
      </c>
      <c r="P48" s="797">
        <v>1</v>
      </c>
      <c r="Q48" s="797">
        <v>104</v>
      </c>
      <c r="R48" s="797">
        <v>44</v>
      </c>
      <c r="S48" s="798"/>
      <c r="T48" s="798"/>
      <c r="U48" s="797">
        <f t="shared" si="68"/>
        <v>1656</v>
      </c>
      <c r="V48" s="799">
        <f t="shared" si="69"/>
        <v>919</v>
      </c>
      <c r="X48" s="363" t="s">
        <v>15</v>
      </c>
      <c r="Y48" s="367">
        <v>7</v>
      </c>
      <c r="Z48" s="1058"/>
      <c r="AA48" s="367">
        <v>6</v>
      </c>
      <c r="AB48" s="367">
        <v>11</v>
      </c>
      <c r="AC48" s="367">
        <v>5</v>
      </c>
      <c r="AD48" s="367">
        <v>0</v>
      </c>
      <c r="AE48" s="367">
        <v>0</v>
      </c>
      <c r="AF48" s="367">
        <v>5</v>
      </c>
      <c r="AG48" s="367">
        <v>2</v>
      </c>
      <c r="AH48" s="367">
        <v>0</v>
      </c>
      <c r="AI48" s="367">
        <v>0</v>
      </c>
      <c r="AJ48" s="367">
        <v>33</v>
      </c>
      <c r="AK48" s="367">
        <v>20</v>
      </c>
      <c r="AL48" s="367">
        <v>0</v>
      </c>
      <c r="AM48" s="367">
        <v>0</v>
      </c>
      <c r="AN48" s="367">
        <v>32</v>
      </c>
      <c r="AO48" s="459">
        <v>12</v>
      </c>
      <c r="AP48" s="369"/>
      <c r="AQ48" s="369"/>
      <c r="AR48" s="358">
        <f t="shared" si="74"/>
        <v>88</v>
      </c>
      <c r="AS48" s="460">
        <f t="shared" si="75"/>
        <v>45</v>
      </c>
      <c r="AU48" s="363" t="s">
        <v>15</v>
      </c>
      <c r="AV48" s="367">
        <v>15</v>
      </c>
      <c r="AW48" s="367">
        <v>6</v>
      </c>
      <c r="AX48" s="367"/>
      <c r="AY48" s="367">
        <v>6</v>
      </c>
      <c r="AZ48" s="367">
        <v>1</v>
      </c>
      <c r="BA48" s="367">
        <v>8</v>
      </c>
      <c r="BB48" s="367">
        <v>1</v>
      </c>
      <c r="BC48" s="367">
        <v>4</v>
      </c>
      <c r="BD48" s="388"/>
      <c r="BE48" s="367">
        <f t="shared" si="72"/>
        <v>41</v>
      </c>
      <c r="BF48" s="367">
        <v>39</v>
      </c>
      <c r="BG48" s="367">
        <v>1</v>
      </c>
      <c r="BH48" s="367">
        <f t="shared" si="73"/>
        <v>40</v>
      </c>
      <c r="BI48" s="368">
        <v>7</v>
      </c>
      <c r="BK48" s="196" t="s">
        <v>154</v>
      </c>
      <c r="BL48" s="228">
        <v>55</v>
      </c>
      <c r="BM48" s="228">
        <v>17</v>
      </c>
      <c r="BN48" s="223">
        <v>2</v>
      </c>
      <c r="BO48" s="224">
        <v>4</v>
      </c>
    </row>
    <row r="49" spans="1:67" s="55" customFormat="1" ht="13">
      <c r="A49" s="796" t="s">
        <v>16</v>
      </c>
      <c r="B49" s="797">
        <v>81</v>
      </c>
      <c r="C49" s="1052"/>
      <c r="D49" s="797">
        <v>52</v>
      </c>
      <c r="E49" s="797">
        <v>55</v>
      </c>
      <c r="F49" s="797">
        <v>31</v>
      </c>
      <c r="G49" s="797">
        <v>0</v>
      </c>
      <c r="H49" s="797">
        <v>0</v>
      </c>
      <c r="I49" s="797">
        <v>0</v>
      </c>
      <c r="J49" s="797">
        <v>0</v>
      </c>
      <c r="K49" s="797">
        <v>51</v>
      </c>
      <c r="L49" s="797">
        <v>23</v>
      </c>
      <c r="M49" s="797">
        <v>77</v>
      </c>
      <c r="N49" s="797">
        <v>46</v>
      </c>
      <c r="O49" s="797">
        <v>8</v>
      </c>
      <c r="P49" s="797">
        <v>1</v>
      </c>
      <c r="Q49" s="797">
        <v>20</v>
      </c>
      <c r="R49" s="797">
        <v>9</v>
      </c>
      <c r="S49" s="798"/>
      <c r="T49" s="798"/>
      <c r="U49" s="797">
        <f t="shared" si="68"/>
        <v>292</v>
      </c>
      <c r="V49" s="799">
        <f t="shared" si="69"/>
        <v>162</v>
      </c>
      <c r="X49" s="363" t="s">
        <v>16</v>
      </c>
      <c r="Y49" s="367">
        <v>14</v>
      </c>
      <c r="Z49" s="1058"/>
      <c r="AA49" s="367">
        <v>11</v>
      </c>
      <c r="AB49" s="367">
        <v>5</v>
      </c>
      <c r="AC49" s="367">
        <v>4</v>
      </c>
      <c r="AD49" s="367">
        <v>0</v>
      </c>
      <c r="AE49" s="367">
        <v>0</v>
      </c>
      <c r="AF49" s="367">
        <v>0</v>
      </c>
      <c r="AG49" s="367">
        <v>0</v>
      </c>
      <c r="AH49" s="367">
        <v>5</v>
      </c>
      <c r="AI49" s="367">
        <v>1</v>
      </c>
      <c r="AJ49" s="367">
        <v>14</v>
      </c>
      <c r="AK49" s="367">
        <v>6</v>
      </c>
      <c r="AL49" s="367">
        <v>0</v>
      </c>
      <c r="AM49" s="367">
        <v>0</v>
      </c>
      <c r="AN49" s="367">
        <v>5</v>
      </c>
      <c r="AO49" s="459">
        <v>2</v>
      </c>
      <c r="AP49" s="369"/>
      <c r="AQ49" s="369"/>
      <c r="AR49" s="358">
        <f t="shared" si="74"/>
        <v>43</v>
      </c>
      <c r="AS49" s="460">
        <f t="shared" si="75"/>
        <v>24</v>
      </c>
      <c r="AU49" s="363" t="s">
        <v>16</v>
      </c>
      <c r="AV49" s="367">
        <v>3</v>
      </c>
      <c r="AW49" s="367">
        <v>2</v>
      </c>
      <c r="AX49" s="367"/>
      <c r="AY49" s="367"/>
      <c r="AZ49" s="367">
        <v>1</v>
      </c>
      <c r="BA49" s="367">
        <v>3</v>
      </c>
      <c r="BB49" s="367">
        <v>1</v>
      </c>
      <c r="BC49" s="367">
        <v>1</v>
      </c>
      <c r="BD49" s="388"/>
      <c r="BE49" s="367">
        <f t="shared" si="72"/>
        <v>11</v>
      </c>
      <c r="BF49" s="367">
        <v>11</v>
      </c>
      <c r="BG49" s="367">
        <v>0</v>
      </c>
      <c r="BH49" s="367">
        <f t="shared" si="73"/>
        <v>11</v>
      </c>
      <c r="BI49" s="368">
        <v>2</v>
      </c>
      <c r="BK49" s="196" t="s">
        <v>155</v>
      </c>
      <c r="BL49" s="228">
        <v>19</v>
      </c>
      <c r="BM49" s="228">
        <v>10</v>
      </c>
      <c r="BN49" s="223">
        <v>0</v>
      </c>
      <c r="BO49" s="224">
        <v>3</v>
      </c>
    </row>
    <row r="50" spans="1:67" s="55" customFormat="1" ht="13">
      <c r="A50" s="796" t="s">
        <v>17</v>
      </c>
      <c r="B50" s="797">
        <v>232</v>
      </c>
      <c r="C50" s="1052"/>
      <c r="D50" s="797">
        <v>128</v>
      </c>
      <c r="E50" s="797">
        <v>23</v>
      </c>
      <c r="F50" s="797">
        <v>14</v>
      </c>
      <c r="G50" s="797">
        <v>0</v>
      </c>
      <c r="H50" s="797">
        <v>0</v>
      </c>
      <c r="I50" s="797">
        <v>0</v>
      </c>
      <c r="J50" s="797">
        <v>0</v>
      </c>
      <c r="K50" s="797">
        <v>29</v>
      </c>
      <c r="L50" s="797">
        <v>13</v>
      </c>
      <c r="M50" s="797">
        <v>54</v>
      </c>
      <c r="N50" s="797">
        <v>32</v>
      </c>
      <c r="O50" s="797">
        <v>3</v>
      </c>
      <c r="P50" s="797">
        <v>1</v>
      </c>
      <c r="Q50" s="797">
        <v>20</v>
      </c>
      <c r="R50" s="797">
        <v>4</v>
      </c>
      <c r="S50" s="798"/>
      <c r="T50" s="798"/>
      <c r="U50" s="797">
        <f t="shared" si="68"/>
        <v>361</v>
      </c>
      <c r="V50" s="799">
        <f t="shared" si="69"/>
        <v>192</v>
      </c>
      <c r="X50" s="363" t="s">
        <v>17</v>
      </c>
      <c r="Y50" s="367">
        <v>0</v>
      </c>
      <c r="Z50" s="1058"/>
      <c r="AA50" s="367">
        <v>0</v>
      </c>
      <c r="AB50" s="367">
        <v>0</v>
      </c>
      <c r="AC50" s="367">
        <v>0</v>
      </c>
      <c r="AD50" s="367">
        <v>0</v>
      </c>
      <c r="AE50" s="367">
        <v>0</v>
      </c>
      <c r="AF50" s="367">
        <v>0</v>
      </c>
      <c r="AG50" s="367">
        <v>0</v>
      </c>
      <c r="AH50" s="367">
        <v>0</v>
      </c>
      <c r="AI50" s="367">
        <v>0</v>
      </c>
      <c r="AJ50" s="367">
        <v>10</v>
      </c>
      <c r="AK50" s="367">
        <v>5</v>
      </c>
      <c r="AL50" s="367">
        <v>0</v>
      </c>
      <c r="AM50" s="367">
        <v>0</v>
      </c>
      <c r="AN50" s="367">
        <v>0</v>
      </c>
      <c r="AO50" s="459">
        <v>0</v>
      </c>
      <c r="AP50" s="369"/>
      <c r="AQ50" s="369"/>
      <c r="AR50" s="358">
        <f t="shared" si="74"/>
        <v>10</v>
      </c>
      <c r="AS50" s="460">
        <f t="shared" si="75"/>
        <v>5</v>
      </c>
      <c r="AU50" s="363" t="s">
        <v>17</v>
      </c>
      <c r="AV50" s="367">
        <v>5</v>
      </c>
      <c r="AW50" s="367">
        <v>1</v>
      </c>
      <c r="AX50" s="367"/>
      <c r="AY50" s="367"/>
      <c r="AZ50" s="367">
        <v>2</v>
      </c>
      <c r="BA50" s="367">
        <v>2</v>
      </c>
      <c r="BB50" s="367">
        <v>1</v>
      </c>
      <c r="BC50" s="367">
        <v>2</v>
      </c>
      <c r="BD50" s="388"/>
      <c r="BE50" s="367">
        <f t="shared" si="72"/>
        <v>13</v>
      </c>
      <c r="BF50" s="367">
        <v>12</v>
      </c>
      <c r="BG50" s="367">
        <v>2</v>
      </c>
      <c r="BH50" s="367">
        <f t="shared" si="73"/>
        <v>14</v>
      </c>
      <c r="BI50" s="368">
        <v>3</v>
      </c>
      <c r="BK50" s="196" t="s">
        <v>156</v>
      </c>
      <c r="BL50" s="223">
        <v>21</v>
      </c>
      <c r="BM50" s="236">
        <v>7</v>
      </c>
      <c r="BN50" s="223">
        <v>0</v>
      </c>
      <c r="BO50" s="224">
        <v>4</v>
      </c>
    </row>
    <row r="51" spans="1:67" s="55" customFormat="1" ht="13">
      <c r="A51" s="796" t="s">
        <v>18</v>
      </c>
      <c r="B51" s="797">
        <v>2979</v>
      </c>
      <c r="C51" s="1052"/>
      <c r="D51" s="797">
        <v>1581</v>
      </c>
      <c r="E51" s="797">
        <v>1007</v>
      </c>
      <c r="F51" s="797">
        <v>596</v>
      </c>
      <c r="G51" s="797">
        <v>57</v>
      </c>
      <c r="H51" s="797">
        <v>30</v>
      </c>
      <c r="I51" s="797">
        <v>74</v>
      </c>
      <c r="J51" s="797">
        <v>49</v>
      </c>
      <c r="K51" s="797">
        <v>735</v>
      </c>
      <c r="L51" s="797">
        <v>342</v>
      </c>
      <c r="M51" s="797">
        <v>2084</v>
      </c>
      <c r="N51" s="797">
        <v>1194</v>
      </c>
      <c r="O51" s="797">
        <v>172</v>
      </c>
      <c r="P51" s="797">
        <v>50</v>
      </c>
      <c r="Q51" s="797">
        <v>424</v>
      </c>
      <c r="R51" s="797">
        <v>174</v>
      </c>
      <c r="S51" s="787">
        <v>1232</v>
      </c>
      <c r="T51" s="787">
        <v>650</v>
      </c>
      <c r="U51" s="797">
        <f t="shared" si="68"/>
        <v>8764</v>
      </c>
      <c r="V51" s="799">
        <f t="shared" si="69"/>
        <v>4666</v>
      </c>
      <c r="X51" s="363" t="s">
        <v>18</v>
      </c>
      <c r="Y51" s="367">
        <v>40</v>
      </c>
      <c r="Z51" s="1058"/>
      <c r="AA51" s="367">
        <v>18</v>
      </c>
      <c r="AB51" s="367">
        <v>22</v>
      </c>
      <c r="AC51" s="367">
        <v>8</v>
      </c>
      <c r="AD51" s="367">
        <v>0</v>
      </c>
      <c r="AE51" s="367">
        <v>0</v>
      </c>
      <c r="AF51" s="367">
        <v>2</v>
      </c>
      <c r="AG51" s="367">
        <v>1</v>
      </c>
      <c r="AH51" s="367">
        <v>13</v>
      </c>
      <c r="AI51" s="367">
        <v>7</v>
      </c>
      <c r="AJ51" s="367">
        <v>217</v>
      </c>
      <c r="AK51" s="367">
        <v>111</v>
      </c>
      <c r="AL51" s="367">
        <v>19</v>
      </c>
      <c r="AM51" s="367">
        <v>3</v>
      </c>
      <c r="AN51" s="367">
        <v>55</v>
      </c>
      <c r="AO51" s="459">
        <v>21</v>
      </c>
      <c r="AP51" s="463">
        <v>79</v>
      </c>
      <c r="AQ51" s="463">
        <v>34</v>
      </c>
      <c r="AR51" s="358">
        <f t="shared" si="74"/>
        <v>447</v>
      </c>
      <c r="AS51" s="460">
        <f t="shared" si="75"/>
        <v>203</v>
      </c>
      <c r="AU51" s="363" t="s">
        <v>18</v>
      </c>
      <c r="AV51" s="367">
        <v>67</v>
      </c>
      <c r="AW51" s="367">
        <v>29</v>
      </c>
      <c r="AX51" s="367">
        <v>2</v>
      </c>
      <c r="AY51" s="367">
        <v>3</v>
      </c>
      <c r="AZ51" s="367">
        <v>20</v>
      </c>
      <c r="BA51" s="367">
        <v>53</v>
      </c>
      <c r="BB51" s="367">
        <v>10</v>
      </c>
      <c r="BC51" s="367">
        <v>20</v>
      </c>
      <c r="BD51" s="388">
        <v>8</v>
      </c>
      <c r="BE51" s="367">
        <f t="shared" si="72"/>
        <v>212</v>
      </c>
      <c r="BF51" s="367">
        <v>135</v>
      </c>
      <c r="BG51" s="367">
        <v>65</v>
      </c>
      <c r="BH51" s="367">
        <f t="shared" si="73"/>
        <v>200</v>
      </c>
      <c r="BI51" s="368">
        <v>48</v>
      </c>
      <c r="BK51" s="196" t="s">
        <v>157</v>
      </c>
      <c r="BL51" s="223">
        <v>544</v>
      </c>
      <c r="BM51" s="86">
        <v>213</v>
      </c>
      <c r="BN51" s="86">
        <v>17</v>
      </c>
      <c r="BO51" s="143">
        <v>121</v>
      </c>
    </row>
    <row r="52" spans="1:67" s="55" customFormat="1" ht="13">
      <c r="A52" s="796" t="s">
        <v>19</v>
      </c>
      <c r="B52" s="797">
        <v>1670</v>
      </c>
      <c r="C52" s="1052"/>
      <c r="D52" s="797">
        <v>926</v>
      </c>
      <c r="E52" s="797">
        <v>625</v>
      </c>
      <c r="F52" s="797">
        <v>382</v>
      </c>
      <c r="G52" s="797">
        <v>0</v>
      </c>
      <c r="H52" s="797">
        <v>0</v>
      </c>
      <c r="I52" s="797">
        <v>174</v>
      </c>
      <c r="J52" s="797">
        <v>90</v>
      </c>
      <c r="K52" s="797">
        <v>353</v>
      </c>
      <c r="L52" s="797">
        <v>187</v>
      </c>
      <c r="M52" s="797">
        <v>962</v>
      </c>
      <c r="N52" s="797">
        <v>553</v>
      </c>
      <c r="O52" s="797">
        <v>52</v>
      </c>
      <c r="P52" s="797">
        <v>14</v>
      </c>
      <c r="Q52" s="797">
        <v>195</v>
      </c>
      <c r="R52" s="797">
        <v>69</v>
      </c>
      <c r="S52" s="798">
        <v>84</v>
      </c>
      <c r="T52" s="798">
        <v>51</v>
      </c>
      <c r="U52" s="797">
        <f t="shared" si="68"/>
        <v>4115</v>
      </c>
      <c r="V52" s="799">
        <f t="shared" si="69"/>
        <v>2272</v>
      </c>
      <c r="X52" s="363" t="s">
        <v>19</v>
      </c>
      <c r="Y52" s="367">
        <v>21</v>
      </c>
      <c r="Z52" s="1058"/>
      <c r="AA52" s="367">
        <v>11</v>
      </c>
      <c r="AB52" s="367">
        <v>0</v>
      </c>
      <c r="AC52" s="367">
        <v>0</v>
      </c>
      <c r="AD52" s="367">
        <v>0</v>
      </c>
      <c r="AE52" s="367">
        <v>0</v>
      </c>
      <c r="AF52" s="367">
        <v>0</v>
      </c>
      <c r="AG52" s="367">
        <v>0</v>
      </c>
      <c r="AH52" s="367">
        <v>2</v>
      </c>
      <c r="AI52" s="367">
        <v>0</v>
      </c>
      <c r="AJ52" s="367">
        <v>108</v>
      </c>
      <c r="AK52" s="367">
        <v>49</v>
      </c>
      <c r="AL52" s="367">
        <v>10</v>
      </c>
      <c r="AM52" s="367">
        <v>1</v>
      </c>
      <c r="AN52" s="367">
        <v>46</v>
      </c>
      <c r="AO52" s="459">
        <v>13</v>
      </c>
      <c r="AP52" s="463">
        <v>8</v>
      </c>
      <c r="AQ52" s="463">
        <v>6</v>
      </c>
      <c r="AR52" s="358">
        <f t="shared" si="74"/>
        <v>195</v>
      </c>
      <c r="AS52" s="460">
        <f t="shared" si="75"/>
        <v>80</v>
      </c>
      <c r="AU52" s="363" t="s">
        <v>19</v>
      </c>
      <c r="AV52" s="367">
        <v>44</v>
      </c>
      <c r="AW52" s="367">
        <v>19</v>
      </c>
      <c r="AX52" s="367"/>
      <c r="AY52" s="367">
        <v>6</v>
      </c>
      <c r="AZ52" s="367">
        <v>10</v>
      </c>
      <c r="BA52" s="367">
        <v>31</v>
      </c>
      <c r="BB52" s="367">
        <v>6</v>
      </c>
      <c r="BC52" s="367">
        <v>13</v>
      </c>
      <c r="BD52" s="388">
        <v>4</v>
      </c>
      <c r="BE52" s="367">
        <f t="shared" si="72"/>
        <v>133</v>
      </c>
      <c r="BF52" s="367">
        <v>129</v>
      </c>
      <c r="BG52" s="367">
        <v>9</v>
      </c>
      <c r="BH52" s="367">
        <f t="shared" si="73"/>
        <v>138</v>
      </c>
      <c r="BI52" s="368">
        <v>34</v>
      </c>
      <c r="BK52" s="196" t="s">
        <v>158</v>
      </c>
      <c r="BL52" s="223">
        <v>284</v>
      </c>
      <c r="BM52" s="86">
        <v>108</v>
      </c>
      <c r="BN52" s="223">
        <v>2</v>
      </c>
      <c r="BO52" s="224">
        <v>57</v>
      </c>
    </row>
    <row r="53" spans="1:67" s="55" customFormat="1" ht="13">
      <c r="A53" s="796" t="s">
        <v>20</v>
      </c>
      <c r="B53" s="797">
        <v>8435</v>
      </c>
      <c r="C53" s="1052"/>
      <c r="D53" s="797">
        <v>4566</v>
      </c>
      <c r="E53" s="797">
        <v>2700</v>
      </c>
      <c r="F53" s="797">
        <v>1672</v>
      </c>
      <c r="G53" s="797">
        <v>578</v>
      </c>
      <c r="H53" s="797">
        <v>266</v>
      </c>
      <c r="I53" s="797">
        <v>495</v>
      </c>
      <c r="J53" s="797">
        <v>266</v>
      </c>
      <c r="K53" s="797">
        <v>2957</v>
      </c>
      <c r="L53" s="797">
        <v>1463</v>
      </c>
      <c r="M53" s="797">
        <v>4792</v>
      </c>
      <c r="N53" s="797">
        <v>2759</v>
      </c>
      <c r="O53" s="797">
        <v>767</v>
      </c>
      <c r="P53" s="797">
        <v>285</v>
      </c>
      <c r="Q53" s="797">
        <v>1472</v>
      </c>
      <c r="R53" s="797">
        <v>676</v>
      </c>
      <c r="S53" s="787">
        <v>2361</v>
      </c>
      <c r="T53" s="787">
        <v>1195</v>
      </c>
      <c r="U53" s="797">
        <f t="shared" si="68"/>
        <v>24557</v>
      </c>
      <c r="V53" s="799">
        <f t="shared" si="69"/>
        <v>13148</v>
      </c>
      <c r="X53" s="363" t="s">
        <v>20</v>
      </c>
      <c r="Y53" s="367">
        <v>171</v>
      </c>
      <c r="Z53" s="1058"/>
      <c r="AA53" s="367">
        <v>84</v>
      </c>
      <c r="AB53" s="367">
        <v>41</v>
      </c>
      <c r="AC53" s="367">
        <v>19</v>
      </c>
      <c r="AD53" s="367">
        <v>5</v>
      </c>
      <c r="AE53" s="367">
        <v>1</v>
      </c>
      <c r="AF53" s="367">
        <v>8</v>
      </c>
      <c r="AG53" s="367">
        <v>2</v>
      </c>
      <c r="AH53" s="367">
        <v>47</v>
      </c>
      <c r="AI53" s="367">
        <v>17</v>
      </c>
      <c r="AJ53" s="367">
        <v>517</v>
      </c>
      <c r="AK53" s="367">
        <v>253</v>
      </c>
      <c r="AL53" s="367">
        <v>114</v>
      </c>
      <c r="AM53" s="367">
        <v>28</v>
      </c>
      <c r="AN53" s="367">
        <v>229</v>
      </c>
      <c r="AO53" s="459">
        <v>89</v>
      </c>
      <c r="AP53" s="463">
        <v>191</v>
      </c>
      <c r="AQ53" s="463">
        <v>77</v>
      </c>
      <c r="AR53" s="358">
        <f t="shared" si="74"/>
        <v>1323</v>
      </c>
      <c r="AS53" s="460">
        <f t="shared" si="75"/>
        <v>570</v>
      </c>
      <c r="AU53" s="363" t="s">
        <v>20</v>
      </c>
      <c r="AV53" s="367">
        <v>196</v>
      </c>
      <c r="AW53" s="367">
        <v>94</v>
      </c>
      <c r="AX53" s="367">
        <v>20</v>
      </c>
      <c r="AY53" s="367">
        <v>22</v>
      </c>
      <c r="AZ53" s="367">
        <v>87</v>
      </c>
      <c r="BA53" s="367">
        <v>139</v>
      </c>
      <c r="BB53" s="367">
        <v>34</v>
      </c>
      <c r="BC53" s="367">
        <v>67</v>
      </c>
      <c r="BD53" s="388">
        <v>33</v>
      </c>
      <c r="BE53" s="367">
        <f t="shared" si="72"/>
        <v>692</v>
      </c>
      <c r="BF53" s="367">
        <v>737</v>
      </c>
      <c r="BG53" s="367">
        <v>24</v>
      </c>
      <c r="BH53" s="367">
        <f t="shared" si="73"/>
        <v>761</v>
      </c>
      <c r="BI53" s="368">
        <v>138</v>
      </c>
      <c r="BK53" s="196" t="s">
        <v>159</v>
      </c>
      <c r="BL53" s="223">
        <v>1878</v>
      </c>
      <c r="BM53" s="223">
        <v>833</v>
      </c>
      <c r="BN53" s="223">
        <v>61</v>
      </c>
      <c r="BO53" s="224">
        <v>591</v>
      </c>
    </row>
    <row r="54" spans="1:67" s="55" customFormat="1" ht="13">
      <c r="A54" s="796" t="s">
        <v>21</v>
      </c>
      <c r="B54" s="797">
        <v>618</v>
      </c>
      <c r="C54" s="1052"/>
      <c r="D54" s="797">
        <v>354</v>
      </c>
      <c r="E54" s="797">
        <v>201</v>
      </c>
      <c r="F54" s="797">
        <v>115</v>
      </c>
      <c r="G54" s="797">
        <v>0</v>
      </c>
      <c r="H54" s="797">
        <v>0</v>
      </c>
      <c r="I54" s="797">
        <v>76</v>
      </c>
      <c r="J54" s="797">
        <v>46</v>
      </c>
      <c r="K54" s="797">
        <v>78</v>
      </c>
      <c r="L54" s="797">
        <v>38</v>
      </c>
      <c r="M54" s="797">
        <v>162</v>
      </c>
      <c r="N54" s="797">
        <v>90</v>
      </c>
      <c r="O54" s="797">
        <v>0</v>
      </c>
      <c r="P54" s="797">
        <v>0</v>
      </c>
      <c r="Q54" s="797">
        <v>75</v>
      </c>
      <c r="R54" s="797">
        <v>32</v>
      </c>
      <c r="S54" s="798"/>
      <c r="T54" s="798"/>
      <c r="U54" s="797">
        <f t="shared" si="68"/>
        <v>1210</v>
      </c>
      <c r="V54" s="799">
        <f t="shared" si="69"/>
        <v>675</v>
      </c>
      <c r="X54" s="363" t="s">
        <v>21</v>
      </c>
      <c r="Y54" s="367">
        <v>3</v>
      </c>
      <c r="Z54" s="1058"/>
      <c r="AA54" s="367">
        <v>0</v>
      </c>
      <c r="AB54" s="367">
        <v>12</v>
      </c>
      <c r="AC54" s="367">
        <v>3</v>
      </c>
      <c r="AD54" s="367">
        <v>0</v>
      </c>
      <c r="AE54" s="367">
        <v>0</v>
      </c>
      <c r="AF54" s="367">
        <v>0</v>
      </c>
      <c r="AG54" s="367">
        <v>0</v>
      </c>
      <c r="AH54" s="367">
        <v>0</v>
      </c>
      <c r="AI54" s="367">
        <v>0</v>
      </c>
      <c r="AJ54" s="367">
        <v>14</v>
      </c>
      <c r="AK54" s="367">
        <v>9</v>
      </c>
      <c r="AL54" s="367">
        <v>0</v>
      </c>
      <c r="AM54" s="367">
        <v>0</v>
      </c>
      <c r="AN54" s="367">
        <v>6</v>
      </c>
      <c r="AO54" s="459">
        <v>2</v>
      </c>
      <c r="AP54" s="369"/>
      <c r="AQ54" s="369"/>
      <c r="AR54" s="358">
        <f t="shared" si="74"/>
        <v>35</v>
      </c>
      <c r="AS54" s="460">
        <f t="shared" si="75"/>
        <v>14</v>
      </c>
      <c r="AU54" s="363" t="s">
        <v>21</v>
      </c>
      <c r="AV54" s="367">
        <v>11</v>
      </c>
      <c r="AW54" s="367">
        <v>5</v>
      </c>
      <c r="AX54" s="367"/>
      <c r="AY54" s="367">
        <v>2</v>
      </c>
      <c r="AZ54" s="367">
        <v>2</v>
      </c>
      <c r="BA54" s="367">
        <v>5</v>
      </c>
      <c r="BB54" s="367"/>
      <c r="BC54" s="367">
        <v>4</v>
      </c>
      <c r="BD54" s="388"/>
      <c r="BE54" s="367">
        <f t="shared" si="72"/>
        <v>29</v>
      </c>
      <c r="BF54" s="367">
        <v>29</v>
      </c>
      <c r="BG54" s="367">
        <v>4</v>
      </c>
      <c r="BH54" s="367">
        <f t="shared" si="73"/>
        <v>33</v>
      </c>
      <c r="BI54" s="368">
        <v>8</v>
      </c>
      <c r="BK54" s="196" t="s">
        <v>160</v>
      </c>
      <c r="BL54" s="223">
        <v>64</v>
      </c>
      <c r="BM54" s="223">
        <v>21</v>
      </c>
      <c r="BN54" s="223">
        <v>1</v>
      </c>
      <c r="BO54" s="224">
        <v>15</v>
      </c>
    </row>
    <row r="55" spans="1:67" s="55" customFormat="1" ht="13">
      <c r="A55" s="793" t="s">
        <v>22</v>
      </c>
      <c r="B55" s="797"/>
      <c r="C55" s="1052"/>
      <c r="D55" s="797"/>
      <c r="E55" s="797"/>
      <c r="F55" s="797"/>
      <c r="G55" s="797"/>
      <c r="H55" s="797"/>
      <c r="I55" s="797"/>
      <c r="J55" s="797"/>
      <c r="K55" s="797"/>
      <c r="L55" s="797"/>
      <c r="M55" s="797"/>
      <c r="N55" s="797"/>
      <c r="O55" s="797"/>
      <c r="P55" s="797"/>
      <c r="Q55" s="797"/>
      <c r="R55" s="797"/>
      <c r="S55" s="798"/>
      <c r="T55" s="798"/>
      <c r="U55" s="797">
        <f t="shared" si="68"/>
        <v>0</v>
      </c>
      <c r="V55" s="799">
        <f t="shared" si="69"/>
        <v>0</v>
      </c>
      <c r="X55" s="362" t="s">
        <v>22</v>
      </c>
      <c r="Y55" s="367"/>
      <c r="Z55" s="1058"/>
      <c r="AA55" s="367"/>
      <c r="AB55" s="367"/>
      <c r="AC55" s="367"/>
      <c r="AD55" s="367"/>
      <c r="AE55" s="367"/>
      <c r="AF55" s="367"/>
      <c r="AG55" s="367"/>
      <c r="AH55" s="367"/>
      <c r="AI55" s="367"/>
      <c r="AJ55" s="367"/>
      <c r="AK55" s="367"/>
      <c r="AL55" s="367"/>
      <c r="AM55" s="367"/>
      <c r="AN55" s="367"/>
      <c r="AO55" s="459"/>
      <c r="AP55" s="369"/>
      <c r="AQ55" s="369"/>
      <c r="AR55" s="358">
        <f t="shared" si="74"/>
        <v>0</v>
      </c>
      <c r="AS55" s="460">
        <f t="shared" si="75"/>
        <v>0</v>
      </c>
      <c r="AU55" s="362" t="s">
        <v>22</v>
      </c>
      <c r="AV55" s="367"/>
      <c r="AW55" s="367"/>
      <c r="AX55" s="367"/>
      <c r="AY55" s="367"/>
      <c r="AZ55" s="367"/>
      <c r="BA55" s="367"/>
      <c r="BB55" s="367"/>
      <c r="BC55" s="367"/>
      <c r="BD55" s="388"/>
      <c r="BE55" s="367">
        <f>SUM(AV55:BD55)</f>
        <v>0</v>
      </c>
      <c r="BF55" s="367"/>
      <c r="BG55" s="367"/>
      <c r="BH55" s="367">
        <f t="shared" si="73"/>
        <v>0</v>
      </c>
      <c r="BI55" s="368"/>
      <c r="BK55" s="222" t="s">
        <v>309</v>
      </c>
      <c r="BL55" s="236"/>
      <c r="BM55" s="236"/>
      <c r="BN55" s="223"/>
      <c r="BO55" s="224"/>
    </row>
    <row r="56" spans="1:67" s="55" customFormat="1" ht="13">
      <c r="A56" s="796" t="s">
        <v>278</v>
      </c>
      <c r="B56" s="797">
        <v>219</v>
      </c>
      <c r="C56" s="1052"/>
      <c r="D56" s="797">
        <v>111</v>
      </c>
      <c r="E56" s="797">
        <v>92</v>
      </c>
      <c r="F56" s="797">
        <v>34</v>
      </c>
      <c r="G56" s="797">
        <v>0</v>
      </c>
      <c r="H56" s="797">
        <v>0</v>
      </c>
      <c r="I56" s="797">
        <v>0</v>
      </c>
      <c r="J56" s="797">
        <v>0</v>
      </c>
      <c r="K56" s="797">
        <v>52</v>
      </c>
      <c r="L56" s="797">
        <v>19</v>
      </c>
      <c r="M56" s="797">
        <v>62</v>
      </c>
      <c r="N56" s="797">
        <v>30</v>
      </c>
      <c r="O56" s="797">
        <v>0</v>
      </c>
      <c r="P56" s="797">
        <v>0</v>
      </c>
      <c r="Q56" s="797">
        <v>0</v>
      </c>
      <c r="R56" s="797">
        <v>0</v>
      </c>
      <c r="S56" s="787">
        <v>47</v>
      </c>
      <c r="T56" s="787">
        <v>20</v>
      </c>
      <c r="U56" s="797">
        <f t="shared" si="68"/>
        <v>472</v>
      </c>
      <c r="V56" s="799">
        <f t="shared" si="69"/>
        <v>214</v>
      </c>
      <c r="X56" s="363" t="s">
        <v>278</v>
      </c>
      <c r="Y56" s="367">
        <v>4</v>
      </c>
      <c r="Z56" s="1058"/>
      <c r="AA56" s="367">
        <v>0</v>
      </c>
      <c r="AB56" s="367">
        <v>0</v>
      </c>
      <c r="AC56" s="367">
        <v>0</v>
      </c>
      <c r="AD56" s="367">
        <v>0</v>
      </c>
      <c r="AE56" s="367">
        <v>0</v>
      </c>
      <c r="AF56" s="367">
        <v>0</v>
      </c>
      <c r="AG56" s="367">
        <v>0</v>
      </c>
      <c r="AH56" s="367">
        <v>0</v>
      </c>
      <c r="AI56" s="367">
        <v>0</v>
      </c>
      <c r="AJ56" s="367">
        <v>6</v>
      </c>
      <c r="AK56" s="367">
        <v>2</v>
      </c>
      <c r="AL56" s="367">
        <v>0</v>
      </c>
      <c r="AM56" s="367">
        <v>0</v>
      </c>
      <c r="AN56" s="367">
        <v>0</v>
      </c>
      <c r="AO56" s="459">
        <v>0</v>
      </c>
      <c r="AP56" s="463">
        <v>15</v>
      </c>
      <c r="AQ56" s="463">
        <v>6</v>
      </c>
      <c r="AR56" s="358">
        <f t="shared" si="74"/>
        <v>25</v>
      </c>
      <c r="AS56" s="460">
        <f t="shared" si="75"/>
        <v>8</v>
      </c>
      <c r="AU56" s="363" t="s">
        <v>278</v>
      </c>
      <c r="AV56" s="367">
        <v>5</v>
      </c>
      <c r="AW56" s="367">
        <v>3</v>
      </c>
      <c r="AX56" s="367"/>
      <c r="AY56" s="367"/>
      <c r="AZ56" s="367">
        <v>2</v>
      </c>
      <c r="BA56" s="367">
        <v>2</v>
      </c>
      <c r="BB56" s="367"/>
      <c r="BC56" s="367"/>
      <c r="BD56" s="388">
        <v>2</v>
      </c>
      <c r="BE56" s="367">
        <f t="shared" si="72"/>
        <v>14</v>
      </c>
      <c r="BF56" s="367">
        <v>14</v>
      </c>
      <c r="BG56" s="367">
        <v>0</v>
      </c>
      <c r="BH56" s="367">
        <f t="shared" si="73"/>
        <v>14</v>
      </c>
      <c r="BI56" s="368">
        <v>2</v>
      </c>
      <c r="BK56" s="196" t="s">
        <v>162</v>
      </c>
      <c r="BL56" s="223">
        <v>21</v>
      </c>
      <c r="BM56" s="223">
        <v>5</v>
      </c>
      <c r="BN56" s="223">
        <v>1</v>
      </c>
      <c r="BO56" s="224">
        <v>3</v>
      </c>
    </row>
    <row r="57" spans="1:67" s="55" customFormat="1" ht="13">
      <c r="A57" s="796" t="s">
        <v>279</v>
      </c>
      <c r="B57" s="797">
        <v>222</v>
      </c>
      <c r="C57" s="1052"/>
      <c r="D57" s="797">
        <v>74</v>
      </c>
      <c r="E57" s="797">
        <v>62</v>
      </c>
      <c r="F57" s="797">
        <v>38</v>
      </c>
      <c r="G57" s="797">
        <v>0</v>
      </c>
      <c r="H57" s="797">
        <v>0</v>
      </c>
      <c r="I57" s="797">
        <v>62</v>
      </c>
      <c r="J57" s="797">
        <v>20</v>
      </c>
      <c r="K57" s="797">
        <v>20</v>
      </c>
      <c r="L57" s="797">
        <v>7</v>
      </c>
      <c r="M57" s="797">
        <v>65</v>
      </c>
      <c r="N57" s="797">
        <v>24</v>
      </c>
      <c r="O57" s="797">
        <v>0</v>
      </c>
      <c r="P57" s="797">
        <v>0</v>
      </c>
      <c r="Q57" s="797">
        <v>22</v>
      </c>
      <c r="R57" s="797">
        <v>2</v>
      </c>
      <c r="S57" s="798"/>
      <c r="T57" s="798"/>
      <c r="U57" s="797">
        <f t="shared" si="68"/>
        <v>453</v>
      </c>
      <c r="V57" s="799">
        <f t="shared" si="69"/>
        <v>165</v>
      </c>
      <c r="X57" s="363" t="s">
        <v>279</v>
      </c>
      <c r="Y57" s="367">
        <v>14</v>
      </c>
      <c r="Z57" s="1058"/>
      <c r="AA57" s="367">
        <v>4</v>
      </c>
      <c r="AB57" s="367">
        <v>3</v>
      </c>
      <c r="AC57" s="367">
        <v>1</v>
      </c>
      <c r="AD57" s="367">
        <v>0</v>
      </c>
      <c r="AE57" s="367">
        <v>0</v>
      </c>
      <c r="AF57" s="367">
        <v>1</v>
      </c>
      <c r="AG57" s="367">
        <v>0</v>
      </c>
      <c r="AH57" s="367">
        <v>0</v>
      </c>
      <c r="AI57" s="367">
        <v>0</v>
      </c>
      <c r="AJ57" s="367">
        <v>29</v>
      </c>
      <c r="AK57" s="367">
        <v>13</v>
      </c>
      <c r="AL57" s="367">
        <v>0</v>
      </c>
      <c r="AM57" s="367">
        <v>0</v>
      </c>
      <c r="AN57" s="367">
        <v>7</v>
      </c>
      <c r="AO57" s="459">
        <v>2</v>
      </c>
      <c r="AP57" s="369"/>
      <c r="AQ57" s="369"/>
      <c r="AR57" s="358">
        <f t="shared" si="74"/>
        <v>54</v>
      </c>
      <c r="AS57" s="460">
        <f t="shared" si="75"/>
        <v>20</v>
      </c>
      <c r="AU57" s="363" t="s">
        <v>279</v>
      </c>
      <c r="AV57" s="367">
        <v>4</v>
      </c>
      <c r="AW57" s="367">
        <v>1</v>
      </c>
      <c r="AX57" s="367"/>
      <c r="AY57" s="367">
        <v>1</v>
      </c>
      <c r="AZ57" s="367">
        <v>1</v>
      </c>
      <c r="BA57" s="367">
        <v>1</v>
      </c>
      <c r="BB57" s="367"/>
      <c r="BC57" s="367">
        <v>1</v>
      </c>
      <c r="BD57" s="388"/>
      <c r="BE57" s="367">
        <f t="shared" si="72"/>
        <v>9</v>
      </c>
      <c r="BF57" s="367">
        <v>11</v>
      </c>
      <c r="BG57" s="367">
        <v>0</v>
      </c>
      <c r="BH57" s="367">
        <f t="shared" si="73"/>
        <v>11</v>
      </c>
      <c r="BI57" s="368">
        <v>2</v>
      </c>
      <c r="BK57" s="196" t="s">
        <v>163</v>
      </c>
      <c r="BL57" s="223">
        <v>20</v>
      </c>
      <c r="BM57" s="223">
        <v>7</v>
      </c>
      <c r="BN57" s="223"/>
      <c r="BO57" s="224">
        <v>6</v>
      </c>
    </row>
    <row r="58" spans="1:67" s="55" customFormat="1" ht="13">
      <c r="A58" s="796" t="s">
        <v>280</v>
      </c>
      <c r="B58" s="797">
        <v>478</v>
      </c>
      <c r="C58" s="1052"/>
      <c r="D58" s="797">
        <v>225</v>
      </c>
      <c r="E58" s="797">
        <v>311</v>
      </c>
      <c r="F58" s="797">
        <v>133</v>
      </c>
      <c r="G58" s="797">
        <v>0</v>
      </c>
      <c r="H58" s="797">
        <v>0</v>
      </c>
      <c r="I58" s="797">
        <v>136</v>
      </c>
      <c r="J58" s="797">
        <v>37</v>
      </c>
      <c r="K58" s="797">
        <v>0</v>
      </c>
      <c r="L58" s="797">
        <v>0</v>
      </c>
      <c r="M58" s="797">
        <v>252</v>
      </c>
      <c r="N58" s="797">
        <v>132</v>
      </c>
      <c r="O58" s="797">
        <v>0</v>
      </c>
      <c r="P58" s="797">
        <v>0</v>
      </c>
      <c r="Q58" s="797">
        <v>56</v>
      </c>
      <c r="R58" s="797">
        <v>9</v>
      </c>
      <c r="S58" s="787">
        <v>39</v>
      </c>
      <c r="T58" s="787">
        <v>16</v>
      </c>
      <c r="U58" s="797">
        <f t="shared" si="68"/>
        <v>1272</v>
      </c>
      <c r="V58" s="799">
        <f t="shared" si="69"/>
        <v>552</v>
      </c>
      <c r="X58" s="363" t="s">
        <v>280</v>
      </c>
      <c r="Y58" s="367">
        <v>25</v>
      </c>
      <c r="Z58" s="1058"/>
      <c r="AA58" s="367">
        <v>12</v>
      </c>
      <c r="AB58" s="367">
        <v>14</v>
      </c>
      <c r="AC58" s="367">
        <v>3</v>
      </c>
      <c r="AD58" s="367">
        <v>0</v>
      </c>
      <c r="AE58" s="367">
        <v>0</v>
      </c>
      <c r="AF58" s="367">
        <v>10</v>
      </c>
      <c r="AG58" s="367">
        <v>2</v>
      </c>
      <c r="AH58" s="367">
        <v>0</v>
      </c>
      <c r="AI58" s="367">
        <v>0</v>
      </c>
      <c r="AJ58" s="367">
        <v>45</v>
      </c>
      <c r="AK58" s="367">
        <v>20</v>
      </c>
      <c r="AL58" s="367">
        <v>0</v>
      </c>
      <c r="AM58" s="367">
        <v>0</v>
      </c>
      <c r="AN58" s="367">
        <v>11</v>
      </c>
      <c r="AO58" s="459">
        <v>1</v>
      </c>
      <c r="AP58" s="463">
        <v>8</v>
      </c>
      <c r="AQ58" s="463">
        <v>1</v>
      </c>
      <c r="AR58" s="358">
        <f t="shared" si="74"/>
        <v>113</v>
      </c>
      <c r="AS58" s="460">
        <f t="shared" si="75"/>
        <v>39</v>
      </c>
      <c r="AU58" s="363" t="s">
        <v>280</v>
      </c>
      <c r="AV58" s="367">
        <v>9</v>
      </c>
      <c r="AW58" s="367">
        <v>5</v>
      </c>
      <c r="AX58" s="367"/>
      <c r="AY58" s="367">
        <v>3</v>
      </c>
      <c r="AZ58" s="367"/>
      <c r="BA58" s="367">
        <v>5</v>
      </c>
      <c r="BB58" s="367"/>
      <c r="BC58" s="367">
        <v>2</v>
      </c>
      <c r="BD58" s="388">
        <v>1</v>
      </c>
      <c r="BE58" s="367">
        <f t="shared" si="72"/>
        <v>25</v>
      </c>
      <c r="BF58" s="367">
        <v>23</v>
      </c>
      <c r="BG58" s="367">
        <v>1</v>
      </c>
      <c r="BH58" s="367">
        <f t="shared" si="73"/>
        <v>24</v>
      </c>
      <c r="BI58" s="368">
        <v>4</v>
      </c>
      <c r="BK58" s="196" t="s">
        <v>164</v>
      </c>
      <c r="BL58" s="223">
        <v>20</v>
      </c>
      <c r="BM58" s="223">
        <v>5</v>
      </c>
      <c r="BN58" s="223">
        <v>3</v>
      </c>
      <c r="BO58" s="224">
        <v>13</v>
      </c>
    </row>
    <row r="59" spans="1:67" s="55" customFormat="1" ht="13">
      <c r="A59" s="796" t="s">
        <v>165</v>
      </c>
      <c r="B59" s="797">
        <v>0</v>
      </c>
      <c r="C59" s="1052"/>
      <c r="D59" s="797">
        <v>0</v>
      </c>
      <c r="E59" s="797">
        <v>0</v>
      </c>
      <c r="F59" s="797">
        <v>0</v>
      </c>
      <c r="G59" s="797">
        <v>0</v>
      </c>
      <c r="H59" s="797">
        <v>0</v>
      </c>
      <c r="I59" s="797">
        <v>0</v>
      </c>
      <c r="J59" s="797">
        <v>0</v>
      </c>
      <c r="K59" s="797">
        <v>0</v>
      </c>
      <c r="L59" s="797">
        <v>0</v>
      </c>
      <c r="M59" s="797">
        <v>0</v>
      </c>
      <c r="N59" s="797">
        <v>0</v>
      </c>
      <c r="O59" s="797">
        <v>0</v>
      </c>
      <c r="P59" s="797">
        <v>0</v>
      </c>
      <c r="Q59" s="797">
        <v>0</v>
      </c>
      <c r="R59" s="797">
        <v>0</v>
      </c>
      <c r="S59" s="797"/>
      <c r="T59" s="797"/>
      <c r="U59" s="797">
        <f t="shared" si="68"/>
        <v>0</v>
      </c>
      <c r="V59" s="799">
        <f t="shared" si="69"/>
        <v>0</v>
      </c>
      <c r="X59" s="363" t="s">
        <v>165</v>
      </c>
      <c r="Y59" s="367">
        <v>0</v>
      </c>
      <c r="Z59" s="1058"/>
      <c r="AA59" s="367">
        <v>0</v>
      </c>
      <c r="AB59" s="367">
        <v>0</v>
      </c>
      <c r="AC59" s="367">
        <v>0</v>
      </c>
      <c r="AD59" s="367">
        <v>0</v>
      </c>
      <c r="AE59" s="367">
        <v>0</v>
      </c>
      <c r="AF59" s="367">
        <v>0</v>
      </c>
      <c r="AG59" s="367">
        <v>0</v>
      </c>
      <c r="AH59" s="367">
        <v>0</v>
      </c>
      <c r="AI59" s="367">
        <v>0</v>
      </c>
      <c r="AJ59" s="367">
        <v>0</v>
      </c>
      <c r="AK59" s="367">
        <v>0</v>
      </c>
      <c r="AL59" s="367">
        <v>0</v>
      </c>
      <c r="AM59" s="367">
        <v>0</v>
      </c>
      <c r="AN59" s="367">
        <v>0</v>
      </c>
      <c r="AO59" s="459">
        <v>0</v>
      </c>
      <c r="AP59" s="369"/>
      <c r="AQ59" s="369"/>
      <c r="AR59" s="358">
        <f t="shared" ref="AR59:AR66" si="76">+Y59+AB59+AD59+AF59+AH59+AJ59+AL59+AN59+AP59</f>
        <v>0</v>
      </c>
      <c r="AS59" s="460">
        <f t="shared" ref="AS59:AS66" si="77">+AA59+AC59+AE59+AG59+AI59+AK59+AM59+AO59+AQ59</f>
        <v>0</v>
      </c>
      <c r="AU59" s="363" t="s">
        <v>165</v>
      </c>
      <c r="AV59" s="367"/>
      <c r="AW59" s="367"/>
      <c r="AX59" s="367"/>
      <c r="AY59" s="367"/>
      <c r="AZ59" s="367"/>
      <c r="BA59" s="367"/>
      <c r="BB59" s="367"/>
      <c r="BC59" s="367"/>
      <c r="BD59" s="388"/>
      <c r="BE59" s="367">
        <f t="shared" si="72"/>
        <v>0</v>
      </c>
      <c r="BF59" s="367"/>
      <c r="BG59" s="367"/>
      <c r="BH59" s="367">
        <f t="shared" si="73"/>
        <v>0</v>
      </c>
      <c r="BI59" s="368">
        <v>0</v>
      </c>
      <c r="BK59" s="251" t="s">
        <v>311</v>
      </c>
      <c r="BL59" s="243"/>
      <c r="BM59" s="243"/>
      <c r="BN59" s="243"/>
      <c r="BO59" s="244"/>
    </row>
    <row r="60" spans="1:67" s="55" customFormat="1" ht="13">
      <c r="A60" s="796" t="s">
        <v>281</v>
      </c>
      <c r="B60" s="797">
        <v>122</v>
      </c>
      <c r="C60" s="1052"/>
      <c r="D60" s="797">
        <v>53</v>
      </c>
      <c r="E60" s="797">
        <v>49</v>
      </c>
      <c r="F60" s="797">
        <v>25</v>
      </c>
      <c r="G60" s="797">
        <v>0</v>
      </c>
      <c r="H60" s="797">
        <v>0</v>
      </c>
      <c r="I60" s="797">
        <v>0</v>
      </c>
      <c r="J60" s="797">
        <v>0</v>
      </c>
      <c r="K60" s="797">
        <v>0</v>
      </c>
      <c r="L60" s="797">
        <v>0</v>
      </c>
      <c r="M60" s="797">
        <v>41</v>
      </c>
      <c r="N60" s="797">
        <v>19</v>
      </c>
      <c r="O60" s="797">
        <v>0</v>
      </c>
      <c r="P60" s="797">
        <v>0</v>
      </c>
      <c r="Q60" s="797">
        <v>0</v>
      </c>
      <c r="R60" s="797">
        <v>0</v>
      </c>
      <c r="S60" s="797"/>
      <c r="T60" s="797"/>
      <c r="U60" s="797">
        <f t="shared" si="68"/>
        <v>212</v>
      </c>
      <c r="V60" s="799">
        <f t="shared" si="69"/>
        <v>97</v>
      </c>
      <c r="X60" s="363" t="s">
        <v>281</v>
      </c>
      <c r="Y60" s="367">
        <v>3</v>
      </c>
      <c r="Z60" s="1058"/>
      <c r="AA60" s="367">
        <v>0</v>
      </c>
      <c r="AB60" s="367">
        <v>1</v>
      </c>
      <c r="AC60" s="367">
        <v>1</v>
      </c>
      <c r="AD60" s="367">
        <v>0</v>
      </c>
      <c r="AE60" s="367">
        <v>0</v>
      </c>
      <c r="AF60" s="367">
        <v>0</v>
      </c>
      <c r="AG60" s="367">
        <v>0</v>
      </c>
      <c r="AH60" s="367">
        <v>0</v>
      </c>
      <c r="AI60" s="367">
        <v>0</v>
      </c>
      <c r="AJ60" s="367">
        <v>8</v>
      </c>
      <c r="AK60" s="367">
        <v>3</v>
      </c>
      <c r="AL60" s="367">
        <v>0</v>
      </c>
      <c r="AM60" s="367">
        <v>0</v>
      </c>
      <c r="AN60" s="367">
        <v>0</v>
      </c>
      <c r="AO60" s="459">
        <v>0</v>
      </c>
      <c r="AP60" s="369"/>
      <c r="AQ60" s="369"/>
      <c r="AR60" s="358">
        <f t="shared" si="76"/>
        <v>12</v>
      </c>
      <c r="AS60" s="460">
        <f t="shared" si="77"/>
        <v>4</v>
      </c>
      <c r="AU60" s="363" t="s">
        <v>281</v>
      </c>
      <c r="AV60" s="367">
        <v>2</v>
      </c>
      <c r="AW60" s="367">
        <v>1</v>
      </c>
      <c r="AX60" s="367"/>
      <c r="AY60" s="367"/>
      <c r="AZ60" s="367"/>
      <c r="BA60" s="367">
        <v>1</v>
      </c>
      <c r="BB60" s="367"/>
      <c r="BC60" s="367"/>
      <c r="BD60" s="367"/>
      <c r="BE60" s="367">
        <f t="shared" si="72"/>
        <v>4</v>
      </c>
      <c r="BF60" s="367">
        <v>4</v>
      </c>
      <c r="BG60" s="367">
        <v>0</v>
      </c>
      <c r="BH60" s="367">
        <f t="shared" si="73"/>
        <v>4</v>
      </c>
      <c r="BI60" s="368">
        <v>1</v>
      </c>
      <c r="BK60" s="196" t="s">
        <v>166</v>
      </c>
      <c r="BL60" s="223">
        <v>5</v>
      </c>
      <c r="BM60" s="223">
        <v>2</v>
      </c>
      <c r="BN60" s="223">
        <v>1</v>
      </c>
      <c r="BO60" s="224">
        <v>1</v>
      </c>
    </row>
    <row r="61" spans="1:67" s="55" customFormat="1" ht="13">
      <c r="A61" s="796" t="s">
        <v>167</v>
      </c>
      <c r="B61" s="797">
        <v>256</v>
      </c>
      <c r="C61" s="1052"/>
      <c r="D61" s="797">
        <v>125</v>
      </c>
      <c r="E61" s="797">
        <v>97</v>
      </c>
      <c r="F61" s="797">
        <v>57</v>
      </c>
      <c r="G61" s="797">
        <v>0</v>
      </c>
      <c r="H61" s="797">
        <v>0</v>
      </c>
      <c r="I61" s="797">
        <v>27</v>
      </c>
      <c r="J61" s="797">
        <v>9</v>
      </c>
      <c r="K61" s="797">
        <v>0</v>
      </c>
      <c r="L61" s="797">
        <v>0</v>
      </c>
      <c r="M61" s="797">
        <v>144</v>
      </c>
      <c r="N61" s="797">
        <v>81</v>
      </c>
      <c r="O61" s="797">
        <v>0</v>
      </c>
      <c r="P61" s="797">
        <v>0</v>
      </c>
      <c r="Q61" s="797">
        <v>18</v>
      </c>
      <c r="R61" s="797">
        <v>3</v>
      </c>
      <c r="S61" s="797"/>
      <c r="T61" s="797"/>
      <c r="U61" s="797">
        <f t="shared" si="68"/>
        <v>542</v>
      </c>
      <c r="V61" s="799">
        <f t="shared" si="69"/>
        <v>275</v>
      </c>
      <c r="X61" s="363" t="s">
        <v>167</v>
      </c>
      <c r="Y61" s="367">
        <v>4</v>
      </c>
      <c r="Z61" s="1058"/>
      <c r="AA61" s="367">
        <v>1</v>
      </c>
      <c r="AB61" s="367">
        <v>4</v>
      </c>
      <c r="AC61" s="367">
        <v>3</v>
      </c>
      <c r="AD61" s="367">
        <v>0</v>
      </c>
      <c r="AE61" s="367">
        <v>0</v>
      </c>
      <c r="AF61" s="367">
        <v>3</v>
      </c>
      <c r="AG61" s="367">
        <v>1</v>
      </c>
      <c r="AH61" s="367">
        <v>0</v>
      </c>
      <c r="AI61" s="367">
        <v>0</v>
      </c>
      <c r="AJ61" s="367">
        <v>9</v>
      </c>
      <c r="AK61" s="367">
        <v>5</v>
      </c>
      <c r="AL61" s="367">
        <v>0</v>
      </c>
      <c r="AM61" s="367">
        <v>0</v>
      </c>
      <c r="AN61" s="367">
        <v>1</v>
      </c>
      <c r="AO61" s="459">
        <v>0</v>
      </c>
      <c r="AP61" s="369"/>
      <c r="AQ61" s="369"/>
      <c r="AR61" s="358">
        <f t="shared" si="76"/>
        <v>21</v>
      </c>
      <c r="AS61" s="460">
        <f t="shared" si="77"/>
        <v>10</v>
      </c>
      <c r="AU61" s="363" t="s">
        <v>167</v>
      </c>
      <c r="AV61" s="367">
        <v>5</v>
      </c>
      <c r="AW61" s="367">
        <v>2</v>
      </c>
      <c r="AX61" s="367"/>
      <c r="AY61" s="367">
        <v>1</v>
      </c>
      <c r="AZ61" s="367"/>
      <c r="BA61" s="367">
        <v>3</v>
      </c>
      <c r="BB61" s="367"/>
      <c r="BC61" s="367">
        <v>1</v>
      </c>
      <c r="BD61" s="367"/>
      <c r="BE61" s="367">
        <f t="shared" si="72"/>
        <v>12</v>
      </c>
      <c r="BF61" s="367">
        <v>6</v>
      </c>
      <c r="BG61" s="367">
        <v>5</v>
      </c>
      <c r="BH61" s="367">
        <f t="shared" si="73"/>
        <v>11</v>
      </c>
      <c r="BI61" s="368">
        <v>3</v>
      </c>
      <c r="BK61" s="196" t="s">
        <v>167</v>
      </c>
      <c r="BL61" s="223">
        <v>35</v>
      </c>
      <c r="BM61" s="223">
        <v>12</v>
      </c>
      <c r="BN61" s="223"/>
      <c r="BO61" s="224">
        <v>4</v>
      </c>
    </row>
    <row r="62" spans="1:67" s="55" customFormat="1" ht="13">
      <c r="A62" s="793" t="s">
        <v>29</v>
      </c>
      <c r="B62" s="797"/>
      <c r="C62" s="1052"/>
      <c r="D62" s="797"/>
      <c r="E62" s="797"/>
      <c r="F62" s="797"/>
      <c r="G62" s="797"/>
      <c r="H62" s="797"/>
      <c r="I62" s="797"/>
      <c r="J62" s="797"/>
      <c r="K62" s="797"/>
      <c r="L62" s="797"/>
      <c r="M62" s="797"/>
      <c r="N62" s="797"/>
      <c r="O62" s="797"/>
      <c r="P62" s="797"/>
      <c r="Q62" s="797"/>
      <c r="R62" s="797"/>
      <c r="S62" s="797"/>
      <c r="T62" s="797"/>
      <c r="U62" s="797">
        <f t="shared" si="68"/>
        <v>0</v>
      </c>
      <c r="V62" s="799">
        <f t="shared" si="69"/>
        <v>0</v>
      </c>
      <c r="X62" s="362" t="s">
        <v>29</v>
      </c>
      <c r="Y62" s="367"/>
      <c r="Z62" s="1058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459"/>
      <c r="AP62" s="369"/>
      <c r="AQ62" s="369"/>
      <c r="AR62" s="358">
        <f t="shared" si="76"/>
        <v>0</v>
      </c>
      <c r="AS62" s="460">
        <f t="shared" si="77"/>
        <v>0</v>
      </c>
      <c r="AU62" s="362" t="s">
        <v>29</v>
      </c>
      <c r="AV62" s="367"/>
      <c r="AW62" s="367"/>
      <c r="AX62" s="367"/>
      <c r="AY62" s="367"/>
      <c r="AZ62" s="367"/>
      <c r="BA62" s="367"/>
      <c r="BB62" s="367"/>
      <c r="BC62" s="367"/>
      <c r="BD62" s="367"/>
      <c r="BE62" s="367">
        <f t="shared" si="72"/>
        <v>0</v>
      </c>
      <c r="BF62" s="367"/>
      <c r="BG62" s="367"/>
      <c r="BH62" s="367">
        <f t="shared" si="73"/>
        <v>0</v>
      </c>
      <c r="BI62" s="368"/>
      <c r="BK62" s="222" t="s">
        <v>29</v>
      </c>
      <c r="BL62" s="252"/>
      <c r="BM62" s="252"/>
      <c r="BN62" s="223"/>
      <c r="BO62" s="224"/>
    </row>
    <row r="63" spans="1:67" s="55" customFormat="1" ht="13">
      <c r="A63" s="796" t="s">
        <v>30</v>
      </c>
      <c r="B63" s="797">
        <v>43</v>
      </c>
      <c r="C63" s="1052"/>
      <c r="D63" s="797">
        <v>25</v>
      </c>
      <c r="E63" s="797">
        <v>32</v>
      </c>
      <c r="F63" s="797">
        <v>11</v>
      </c>
      <c r="G63" s="797">
        <v>0</v>
      </c>
      <c r="H63" s="797">
        <v>0</v>
      </c>
      <c r="I63" s="797">
        <v>0</v>
      </c>
      <c r="J63" s="797">
        <v>0</v>
      </c>
      <c r="K63" s="797">
        <v>0</v>
      </c>
      <c r="L63" s="797">
        <v>0</v>
      </c>
      <c r="M63" s="797">
        <v>32</v>
      </c>
      <c r="N63" s="797">
        <v>11</v>
      </c>
      <c r="O63" s="797">
        <v>0</v>
      </c>
      <c r="P63" s="797">
        <v>0</v>
      </c>
      <c r="Q63" s="797">
        <v>0</v>
      </c>
      <c r="R63" s="797">
        <v>0</v>
      </c>
      <c r="S63" s="797"/>
      <c r="T63" s="797"/>
      <c r="U63" s="797">
        <f t="shared" si="68"/>
        <v>107</v>
      </c>
      <c r="V63" s="799">
        <f t="shared" si="69"/>
        <v>47</v>
      </c>
      <c r="X63" s="363" t="s">
        <v>30</v>
      </c>
      <c r="Y63" s="367">
        <v>0</v>
      </c>
      <c r="Z63" s="1058"/>
      <c r="AA63" s="367">
        <v>0</v>
      </c>
      <c r="AB63" s="367">
        <v>0</v>
      </c>
      <c r="AC63" s="367">
        <v>0</v>
      </c>
      <c r="AD63" s="367">
        <v>0</v>
      </c>
      <c r="AE63" s="367">
        <v>0</v>
      </c>
      <c r="AF63" s="367">
        <v>0</v>
      </c>
      <c r="AG63" s="367">
        <v>0</v>
      </c>
      <c r="AH63" s="367">
        <v>0</v>
      </c>
      <c r="AI63" s="367">
        <v>0</v>
      </c>
      <c r="AJ63" s="367">
        <v>0</v>
      </c>
      <c r="AK63" s="367">
        <v>0</v>
      </c>
      <c r="AL63" s="367">
        <v>0</v>
      </c>
      <c r="AM63" s="367">
        <v>0</v>
      </c>
      <c r="AN63" s="367">
        <v>0</v>
      </c>
      <c r="AO63" s="459">
        <v>0</v>
      </c>
      <c r="AP63" s="369"/>
      <c r="AQ63" s="369"/>
      <c r="AR63" s="358">
        <f t="shared" si="76"/>
        <v>0</v>
      </c>
      <c r="AS63" s="460">
        <f t="shared" si="77"/>
        <v>0</v>
      </c>
      <c r="AU63" s="363" t="s">
        <v>30</v>
      </c>
      <c r="AV63" s="367">
        <v>1</v>
      </c>
      <c r="AW63" s="367">
        <v>1</v>
      </c>
      <c r="AX63" s="367"/>
      <c r="AY63" s="367"/>
      <c r="AZ63" s="367"/>
      <c r="BA63" s="367">
        <v>1</v>
      </c>
      <c r="BB63" s="367"/>
      <c r="BC63" s="367"/>
      <c r="BD63" s="367"/>
      <c r="BE63" s="367">
        <f t="shared" si="72"/>
        <v>3</v>
      </c>
      <c r="BF63" s="367">
        <v>3</v>
      </c>
      <c r="BG63" s="367">
        <v>0</v>
      </c>
      <c r="BH63" s="367">
        <f t="shared" si="73"/>
        <v>3</v>
      </c>
      <c r="BI63" s="368">
        <v>1</v>
      </c>
      <c r="BK63" s="196" t="s">
        <v>294</v>
      </c>
      <c r="BL63" s="236">
        <v>4</v>
      </c>
      <c r="BM63" s="688">
        <v>1</v>
      </c>
      <c r="BN63" s="223">
        <v>1</v>
      </c>
      <c r="BO63" s="224">
        <v>1</v>
      </c>
    </row>
    <row r="64" spans="1:67" s="55" customFormat="1" ht="13">
      <c r="A64" s="796" t="s">
        <v>31</v>
      </c>
      <c r="B64" s="797">
        <v>0</v>
      </c>
      <c r="C64" s="1052"/>
      <c r="D64" s="797">
        <v>0</v>
      </c>
      <c r="E64" s="797">
        <v>0</v>
      </c>
      <c r="F64" s="797">
        <v>0</v>
      </c>
      <c r="G64" s="797">
        <v>0</v>
      </c>
      <c r="H64" s="797">
        <v>0</v>
      </c>
      <c r="I64" s="797">
        <v>0</v>
      </c>
      <c r="J64" s="797">
        <v>0</v>
      </c>
      <c r="K64" s="797">
        <v>0</v>
      </c>
      <c r="L64" s="797">
        <v>0</v>
      </c>
      <c r="M64" s="797">
        <v>0</v>
      </c>
      <c r="N64" s="797">
        <v>0</v>
      </c>
      <c r="O64" s="797">
        <v>0</v>
      </c>
      <c r="P64" s="797">
        <v>0</v>
      </c>
      <c r="Q64" s="797">
        <v>0</v>
      </c>
      <c r="R64" s="797">
        <v>0</v>
      </c>
      <c r="S64" s="797"/>
      <c r="T64" s="797"/>
      <c r="U64" s="797">
        <f t="shared" si="68"/>
        <v>0</v>
      </c>
      <c r="V64" s="799">
        <f t="shared" si="69"/>
        <v>0</v>
      </c>
      <c r="X64" s="363" t="s">
        <v>31</v>
      </c>
      <c r="Y64" s="367">
        <v>0</v>
      </c>
      <c r="Z64" s="1058"/>
      <c r="AA64" s="367">
        <v>0</v>
      </c>
      <c r="AB64" s="367">
        <v>0</v>
      </c>
      <c r="AC64" s="367">
        <v>0</v>
      </c>
      <c r="AD64" s="367">
        <v>0</v>
      </c>
      <c r="AE64" s="367">
        <v>0</v>
      </c>
      <c r="AF64" s="367">
        <v>0</v>
      </c>
      <c r="AG64" s="367">
        <v>0</v>
      </c>
      <c r="AH64" s="367">
        <v>0</v>
      </c>
      <c r="AI64" s="367">
        <v>0</v>
      </c>
      <c r="AJ64" s="367">
        <v>0</v>
      </c>
      <c r="AK64" s="367">
        <v>0</v>
      </c>
      <c r="AL64" s="367">
        <v>0</v>
      </c>
      <c r="AM64" s="367">
        <v>0</v>
      </c>
      <c r="AN64" s="367">
        <v>0</v>
      </c>
      <c r="AO64" s="459">
        <v>0</v>
      </c>
      <c r="AP64" s="369"/>
      <c r="AQ64" s="369"/>
      <c r="AR64" s="358">
        <f t="shared" si="76"/>
        <v>0</v>
      </c>
      <c r="AS64" s="460">
        <f t="shared" si="77"/>
        <v>0</v>
      </c>
      <c r="AU64" s="363" t="s">
        <v>31</v>
      </c>
      <c r="AV64" s="367"/>
      <c r="AW64" s="367"/>
      <c r="AX64" s="367"/>
      <c r="AY64" s="367"/>
      <c r="AZ64" s="367"/>
      <c r="BA64" s="367"/>
      <c r="BB64" s="367"/>
      <c r="BC64" s="367"/>
      <c r="BD64" s="367"/>
      <c r="BE64" s="367">
        <f t="shared" si="72"/>
        <v>0</v>
      </c>
      <c r="BF64" s="367"/>
      <c r="BG64" s="367"/>
      <c r="BH64" s="367">
        <f t="shared" si="73"/>
        <v>0</v>
      </c>
      <c r="BI64" s="368">
        <v>0</v>
      </c>
      <c r="BK64" s="225" t="s">
        <v>31</v>
      </c>
      <c r="BL64" s="236"/>
      <c r="BM64" s="688"/>
      <c r="BN64" s="223"/>
      <c r="BO64" s="224"/>
    </row>
    <row r="65" spans="1:83" s="55" customFormat="1" ht="13">
      <c r="A65" s="796" t="s">
        <v>32</v>
      </c>
      <c r="B65" s="797">
        <v>0</v>
      </c>
      <c r="C65" s="1052"/>
      <c r="D65" s="797">
        <v>0</v>
      </c>
      <c r="E65" s="797">
        <v>0</v>
      </c>
      <c r="F65" s="797">
        <v>0</v>
      </c>
      <c r="G65" s="797">
        <v>0</v>
      </c>
      <c r="H65" s="797">
        <v>0</v>
      </c>
      <c r="I65" s="797">
        <v>0</v>
      </c>
      <c r="J65" s="797">
        <v>0</v>
      </c>
      <c r="K65" s="797">
        <v>0</v>
      </c>
      <c r="L65" s="797">
        <v>0</v>
      </c>
      <c r="M65" s="797">
        <v>0</v>
      </c>
      <c r="N65" s="797">
        <v>0</v>
      </c>
      <c r="O65" s="797">
        <v>0</v>
      </c>
      <c r="P65" s="797">
        <v>0</v>
      </c>
      <c r="Q65" s="797">
        <v>0</v>
      </c>
      <c r="R65" s="797">
        <v>0</v>
      </c>
      <c r="S65" s="797"/>
      <c r="T65" s="797"/>
      <c r="U65" s="797">
        <f t="shared" si="68"/>
        <v>0</v>
      </c>
      <c r="V65" s="799">
        <f t="shared" si="69"/>
        <v>0</v>
      </c>
      <c r="X65" s="363" t="s">
        <v>32</v>
      </c>
      <c r="Y65" s="367">
        <v>0</v>
      </c>
      <c r="Z65" s="1058"/>
      <c r="AA65" s="367">
        <v>0</v>
      </c>
      <c r="AB65" s="367">
        <v>0</v>
      </c>
      <c r="AC65" s="367">
        <v>0</v>
      </c>
      <c r="AD65" s="367">
        <v>0</v>
      </c>
      <c r="AE65" s="367">
        <v>0</v>
      </c>
      <c r="AF65" s="367">
        <v>0</v>
      </c>
      <c r="AG65" s="367">
        <v>0</v>
      </c>
      <c r="AH65" s="367">
        <v>0</v>
      </c>
      <c r="AI65" s="367">
        <v>0</v>
      </c>
      <c r="AJ65" s="367">
        <v>0</v>
      </c>
      <c r="AK65" s="367">
        <v>0</v>
      </c>
      <c r="AL65" s="367">
        <v>0</v>
      </c>
      <c r="AM65" s="367">
        <v>0</v>
      </c>
      <c r="AN65" s="367">
        <v>0</v>
      </c>
      <c r="AO65" s="459">
        <v>0</v>
      </c>
      <c r="AP65" s="369"/>
      <c r="AQ65" s="369"/>
      <c r="AR65" s="358">
        <f t="shared" si="76"/>
        <v>0</v>
      </c>
      <c r="AS65" s="460">
        <f t="shared" si="77"/>
        <v>0</v>
      </c>
      <c r="AU65" s="363" t="s">
        <v>32</v>
      </c>
      <c r="AV65" s="367"/>
      <c r="AW65" s="367"/>
      <c r="AX65" s="367"/>
      <c r="AY65" s="367"/>
      <c r="AZ65" s="367"/>
      <c r="BA65" s="367"/>
      <c r="BB65" s="367"/>
      <c r="BC65" s="367"/>
      <c r="BD65" s="367"/>
      <c r="BE65" s="367">
        <f t="shared" si="72"/>
        <v>0</v>
      </c>
      <c r="BF65" s="367"/>
      <c r="BG65" s="367"/>
      <c r="BH65" s="367">
        <f t="shared" si="73"/>
        <v>0</v>
      </c>
      <c r="BI65" s="368">
        <v>0</v>
      </c>
      <c r="BK65" s="225" t="s">
        <v>32</v>
      </c>
      <c r="BL65" s="236"/>
      <c r="BM65" s="688"/>
      <c r="BN65" s="223"/>
      <c r="BO65" s="224"/>
    </row>
    <row r="66" spans="1:83" s="55" customFormat="1" ht="13.5" thickBot="1">
      <c r="A66" s="245" t="s">
        <v>33</v>
      </c>
      <c r="B66" s="800">
        <v>0</v>
      </c>
      <c r="C66" s="1053"/>
      <c r="D66" s="800">
        <v>0</v>
      </c>
      <c r="E66" s="800">
        <v>0</v>
      </c>
      <c r="F66" s="800">
        <v>0</v>
      </c>
      <c r="G66" s="800">
        <v>0</v>
      </c>
      <c r="H66" s="800">
        <v>0</v>
      </c>
      <c r="I66" s="800">
        <v>0</v>
      </c>
      <c r="J66" s="800">
        <v>0</v>
      </c>
      <c r="K66" s="800">
        <v>0</v>
      </c>
      <c r="L66" s="800">
        <v>0</v>
      </c>
      <c r="M66" s="800">
        <v>0</v>
      </c>
      <c r="N66" s="800">
        <v>0</v>
      </c>
      <c r="O66" s="800">
        <v>0</v>
      </c>
      <c r="P66" s="800">
        <v>0</v>
      </c>
      <c r="Q66" s="800">
        <v>0</v>
      </c>
      <c r="R66" s="800">
        <v>0</v>
      </c>
      <c r="S66" s="800"/>
      <c r="T66" s="800"/>
      <c r="U66" s="800">
        <f t="shared" si="68"/>
        <v>0</v>
      </c>
      <c r="V66" s="801">
        <f t="shared" si="69"/>
        <v>0</v>
      </c>
      <c r="X66" s="245" t="s">
        <v>33</v>
      </c>
      <c r="Y66" s="372">
        <v>0</v>
      </c>
      <c r="Z66" s="1059"/>
      <c r="AA66" s="372">
        <v>0</v>
      </c>
      <c r="AB66" s="372">
        <v>0</v>
      </c>
      <c r="AC66" s="372">
        <v>0</v>
      </c>
      <c r="AD66" s="372">
        <v>0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91">
        <v>0</v>
      </c>
      <c r="AP66" s="395"/>
      <c r="AQ66" s="395"/>
      <c r="AR66" s="371">
        <f t="shared" si="76"/>
        <v>0</v>
      </c>
      <c r="AS66" s="461">
        <f t="shared" si="77"/>
        <v>0</v>
      </c>
      <c r="AU66" s="245" t="s">
        <v>33</v>
      </c>
      <c r="AV66" s="372"/>
      <c r="AW66" s="372"/>
      <c r="AX66" s="372"/>
      <c r="AY66" s="372"/>
      <c r="AZ66" s="372"/>
      <c r="BA66" s="372"/>
      <c r="BB66" s="372"/>
      <c r="BC66" s="372"/>
      <c r="BD66" s="372"/>
      <c r="BE66" s="372">
        <f t="shared" si="72"/>
        <v>0</v>
      </c>
      <c r="BF66" s="372"/>
      <c r="BG66" s="372"/>
      <c r="BH66" s="372">
        <f t="shared" si="73"/>
        <v>0</v>
      </c>
      <c r="BI66" s="373">
        <v>0</v>
      </c>
      <c r="BK66" s="245" t="s">
        <v>33</v>
      </c>
      <c r="BL66" s="253"/>
      <c r="BM66" s="219"/>
      <c r="BN66" s="241"/>
      <c r="BO66" s="242"/>
    </row>
    <row r="67" spans="1:83" s="16" customFormat="1" ht="11.25" customHeight="1">
      <c r="A67" s="1138" t="s">
        <v>464</v>
      </c>
      <c r="B67" s="1138"/>
      <c r="C67" s="1138"/>
      <c r="D67" s="1138"/>
      <c r="E67" s="1138"/>
      <c r="F67" s="1138"/>
      <c r="G67" s="1138"/>
      <c r="H67" s="1138"/>
      <c r="I67" s="1138"/>
      <c r="J67" s="1138"/>
      <c r="K67" s="1138"/>
      <c r="L67" s="1138"/>
      <c r="M67" s="1138"/>
      <c r="N67" s="1138"/>
      <c r="O67" s="1138"/>
      <c r="P67" s="1138"/>
      <c r="Q67" s="1138"/>
      <c r="R67" s="1138"/>
      <c r="S67" s="1138"/>
      <c r="T67" s="1138"/>
      <c r="U67" s="1138"/>
      <c r="V67" s="1138"/>
      <c r="W67" s="637"/>
      <c r="X67" s="1138" t="s">
        <v>468</v>
      </c>
      <c r="Y67" s="1138"/>
      <c r="Z67" s="1138"/>
      <c r="AA67" s="1138"/>
      <c r="AB67" s="1138"/>
      <c r="AC67" s="1138"/>
      <c r="AD67" s="1138"/>
      <c r="AE67" s="1138"/>
      <c r="AF67" s="1138"/>
      <c r="AG67" s="1138"/>
      <c r="AH67" s="1138"/>
      <c r="AI67" s="1138"/>
      <c r="AJ67" s="1138"/>
      <c r="AK67" s="1138"/>
      <c r="AL67" s="1138"/>
      <c r="AM67" s="1138"/>
      <c r="AN67" s="1138"/>
      <c r="AO67" s="1138"/>
      <c r="AP67" s="1138"/>
      <c r="AQ67" s="1138"/>
      <c r="AR67" s="1138"/>
      <c r="AS67" s="1138"/>
      <c r="AT67" s="637"/>
      <c r="AU67" s="1138" t="s">
        <v>470</v>
      </c>
      <c r="AV67" s="1138"/>
      <c r="AW67" s="1138"/>
      <c r="AX67" s="1138"/>
      <c r="AY67" s="1138"/>
      <c r="AZ67" s="1138"/>
      <c r="BA67" s="1138"/>
      <c r="BB67" s="1138"/>
      <c r="BC67" s="1138"/>
      <c r="BD67" s="1138"/>
      <c r="BE67" s="1138"/>
      <c r="BF67" s="1138"/>
      <c r="BG67" s="1138"/>
      <c r="BH67" s="1138"/>
      <c r="BI67" s="1138"/>
      <c r="BJ67" s="637"/>
      <c r="BK67" s="1326" t="s">
        <v>473</v>
      </c>
      <c r="BL67" s="1326"/>
      <c r="BM67" s="1326"/>
      <c r="BN67" s="1326"/>
      <c r="BO67" s="1326"/>
      <c r="BP67" s="648"/>
      <c r="BQ67" s="648"/>
      <c r="BR67" s="648"/>
      <c r="BS67" s="648"/>
      <c r="BT67" s="648"/>
      <c r="BU67" s="648"/>
      <c r="BV67" s="648"/>
      <c r="BW67" s="648"/>
      <c r="BX67" s="648"/>
      <c r="BY67" s="648"/>
      <c r="BZ67" s="648"/>
      <c r="CA67" s="648"/>
      <c r="CB67" s="648"/>
      <c r="CC67" s="648"/>
      <c r="CD67" s="648"/>
      <c r="CE67" s="648"/>
    </row>
    <row r="68" spans="1:83" s="16" customFormat="1" ht="11.25" customHeight="1">
      <c r="A68" s="1183" t="s">
        <v>293</v>
      </c>
      <c r="B68" s="1183"/>
      <c r="C68" s="1183"/>
      <c r="D68" s="1183"/>
      <c r="E68" s="1183"/>
      <c r="F68" s="1183"/>
      <c r="G68" s="1183"/>
      <c r="H68" s="1183"/>
      <c r="I68" s="1183"/>
      <c r="J68" s="1183"/>
      <c r="K68" s="1183"/>
      <c r="L68" s="1183"/>
      <c r="M68" s="1183"/>
      <c r="N68" s="1183"/>
      <c r="O68" s="1183"/>
      <c r="P68" s="1183"/>
      <c r="Q68" s="1183"/>
      <c r="R68" s="1183"/>
      <c r="S68" s="1183"/>
      <c r="T68" s="1183"/>
      <c r="U68" s="1183"/>
      <c r="V68" s="1183"/>
      <c r="W68" s="637"/>
      <c r="X68" s="1326" t="s">
        <v>293</v>
      </c>
      <c r="Y68" s="1326"/>
      <c r="Z68" s="1326"/>
      <c r="AA68" s="1326"/>
      <c r="AB68" s="1326"/>
      <c r="AC68" s="1326"/>
      <c r="AD68" s="1326"/>
      <c r="AE68" s="1326"/>
      <c r="AF68" s="1326"/>
      <c r="AG68" s="1326"/>
      <c r="AH68" s="1326"/>
      <c r="AI68" s="1326"/>
      <c r="AJ68" s="1326"/>
      <c r="AK68" s="1326"/>
      <c r="AL68" s="1326"/>
      <c r="AM68" s="1326"/>
      <c r="AN68" s="1326"/>
      <c r="AO68" s="1326"/>
      <c r="AP68" s="1326"/>
      <c r="AQ68" s="1326"/>
      <c r="AR68" s="1326"/>
      <c r="AS68" s="1326"/>
      <c r="AT68" s="637"/>
      <c r="AU68" s="1183" t="s">
        <v>293</v>
      </c>
      <c r="AV68" s="1183"/>
      <c r="AW68" s="1183"/>
      <c r="AX68" s="1183"/>
      <c r="AY68" s="1183"/>
      <c r="AZ68" s="1183"/>
      <c r="BA68" s="1183"/>
      <c r="BB68" s="1183"/>
      <c r="BC68" s="1183"/>
      <c r="BD68" s="1183"/>
      <c r="BE68" s="1183"/>
      <c r="BF68" s="1183"/>
      <c r="BG68" s="1183"/>
      <c r="BH68" s="1183"/>
      <c r="BI68" s="1183"/>
      <c r="BJ68" s="637"/>
      <c r="BK68" s="1183" t="s">
        <v>293</v>
      </c>
      <c r="BL68" s="1183"/>
      <c r="BM68" s="1183"/>
      <c r="BN68" s="1183"/>
      <c r="BO68" s="1183"/>
      <c r="BP68" s="637"/>
      <c r="BQ68" s="648"/>
      <c r="BR68" s="648"/>
      <c r="BS68" s="648"/>
      <c r="BT68" s="648"/>
      <c r="BU68" s="648"/>
      <c r="BV68" s="648"/>
      <c r="BW68" s="648"/>
      <c r="BX68" s="648"/>
      <c r="BY68" s="648"/>
      <c r="BZ68" s="648"/>
      <c r="CA68" s="648"/>
      <c r="CB68" s="648"/>
      <c r="CC68" s="648"/>
      <c r="CD68" s="648"/>
      <c r="CE68" s="648"/>
    </row>
    <row r="69" spans="1:83" s="55" customFormat="1" ht="6" customHeight="1" thickBo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83" s="55" customFormat="1" ht="17.25" customHeight="1">
      <c r="A70" s="1330" t="s">
        <v>0</v>
      </c>
      <c r="B70" s="1234" t="s">
        <v>270</v>
      </c>
      <c r="C70" s="1333"/>
      <c r="D70" s="1233"/>
      <c r="E70" s="1234" t="s">
        <v>271</v>
      </c>
      <c r="F70" s="1233"/>
      <c r="G70" s="1234" t="s">
        <v>272</v>
      </c>
      <c r="H70" s="1233"/>
      <c r="I70" s="1234" t="s">
        <v>273</v>
      </c>
      <c r="J70" s="1233"/>
      <c r="K70" s="1234" t="s">
        <v>274</v>
      </c>
      <c r="L70" s="1233"/>
      <c r="M70" s="1234" t="s">
        <v>275</v>
      </c>
      <c r="N70" s="1233"/>
      <c r="O70" s="1234" t="s">
        <v>276</v>
      </c>
      <c r="P70" s="1233"/>
      <c r="Q70" s="1234" t="s">
        <v>277</v>
      </c>
      <c r="R70" s="1233"/>
      <c r="S70" s="1234" t="s">
        <v>308</v>
      </c>
      <c r="T70" s="1233"/>
      <c r="U70" s="1234" t="s">
        <v>1</v>
      </c>
      <c r="V70" s="1235"/>
      <c r="X70" s="1330" t="s">
        <v>0</v>
      </c>
      <c r="Y70" s="1234" t="s">
        <v>270</v>
      </c>
      <c r="Z70" s="1232"/>
      <c r="AA70" s="1233"/>
      <c r="AB70" s="1234" t="s">
        <v>271</v>
      </c>
      <c r="AC70" s="1233"/>
      <c r="AD70" s="1234" t="s">
        <v>272</v>
      </c>
      <c r="AE70" s="1233"/>
      <c r="AF70" s="1234" t="s">
        <v>273</v>
      </c>
      <c r="AG70" s="1233"/>
      <c r="AH70" s="1234" t="s">
        <v>274</v>
      </c>
      <c r="AI70" s="1233"/>
      <c r="AJ70" s="1234" t="s">
        <v>275</v>
      </c>
      <c r="AK70" s="1233"/>
      <c r="AL70" s="1234" t="s">
        <v>276</v>
      </c>
      <c r="AM70" s="1233"/>
      <c r="AN70" s="1234" t="s">
        <v>277</v>
      </c>
      <c r="AO70" s="1233"/>
      <c r="AP70" s="1234" t="s">
        <v>308</v>
      </c>
      <c r="AQ70" s="1233"/>
      <c r="AR70" s="1234" t="s">
        <v>1</v>
      </c>
      <c r="AS70" s="1235"/>
      <c r="AU70" s="1330" t="s">
        <v>0</v>
      </c>
      <c r="AV70" s="1234" t="s">
        <v>358</v>
      </c>
      <c r="AW70" s="1232"/>
      <c r="AX70" s="1232"/>
      <c r="AY70" s="1232"/>
      <c r="AZ70" s="1232"/>
      <c r="BA70" s="1232"/>
      <c r="BB70" s="1232"/>
      <c r="BC70" s="1232"/>
      <c r="BD70" s="1232"/>
      <c r="BE70" s="1233"/>
      <c r="BF70" s="1134" t="s">
        <v>323</v>
      </c>
      <c r="BG70" s="1222"/>
      <c r="BH70" s="1123"/>
      <c r="BI70" s="1220" t="s">
        <v>324</v>
      </c>
      <c r="BK70" s="1193" t="s">
        <v>0</v>
      </c>
      <c r="BL70" s="1327" t="s">
        <v>291</v>
      </c>
      <c r="BM70" s="1328"/>
      <c r="BN70" s="1327" t="s">
        <v>257</v>
      </c>
      <c r="BO70" s="1329"/>
    </row>
    <row r="71" spans="1:83" s="55" customFormat="1" ht="32.25" customHeight="1">
      <c r="A71" s="1332"/>
      <c r="B71" s="467" t="s">
        <v>313</v>
      </c>
      <c r="C71" s="1049"/>
      <c r="D71" s="467" t="s">
        <v>314</v>
      </c>
      <c r="E71" s="467" t="s">
        <v>313</v>
      </c>
      <c r="F71" s="467" t="s">
        <v>314</v>
      </c>
      <c r="G71" s="467" t="s">
        <v>313</v>
      </c>
      <c r="H71" s="467" t="s">
        <v>314</v>
      </c>
      <c r="I71" s="467" t="s">
        <v>313</v>
      </c>
      <c r="J71" s="467" t="s">
        <v>314</v>
      </c>
      <c r="K71" s="467" t="s">
        <v>313</v>
      </c>
      <c r="L71" s="467" t="s">
        <v>314</v>
      </c>
      <c r="M71" s="467" t="s">
        <v>313</v>
      </c>
      <c r="N71" s="467" t="s">
        <v>314</v>
      </c>
      <c r="O71" s="467" t="s">
        <v>313</v>
      </c>
      <c r="P71" s="467" t="s">
        <v>314</v>
      </c>
      <c r="Q71" s="467" t="s">
        <v>313</v>
      </c>
      <c r="R71" s="467" t="s">
        <v>314</v>
      </c>
      <c r="S71" s="467" t="s">
        <v>313</v>
      </c>
      <c r="T71" s="467" t="s">
        <v>314</v>
      </c>
      <c r="U71" s="467" t="s">
        <v>313</v>
      </c>
      <c r="V71" s="280" t="s">
        <v>314</v>
      </c>
      <c r="X71" s="1331"/>
      <c r="Y71" s="467" t="s">
        <v>313</v>
      </c>
      <c r="Z71" s="1049"/>
      <c r="AA71" s="467" t="s">
        <v>314</v>
      </c>
      <c r="AB71" s="467" t="s">
        <v>313</v>
      </c>
      <c r="AC71" s="467" t="s">
        <v>314</v>
      </c>
      <c r="AD71" s="467" t="s">
        <v>313</v>
      </c>
      <c r="AE71" s="467" t="s">
        <v>314</v>
      </c>
      <c r="AF71" s="467" t="s">
        <v>313</v>
      </c>
      <c r="AG71" s="467" t="s">
        <v>314</v>
      </c>
      <c r="AH71" s="467" t="s">
        <v>313</v>
      </c>
      <c r="AI71" s="467" t="s">
        <v>314</v>
      </c>
      <c r="AJ71" s="467" t="s">
        <v>313</v>
      </c>
      <c r="AK71" s="467" t="s">
        <v>314</v>
      </c>
      <c r="AL71" s="467" t="s">
        <v>313</v>
      </c>
      <c r="AM71" s="467" t="s">
        <v>314</v>
      </c>
      <c r="AN71" s="467" t="s">
        <v>313</v>
      </c>
      <c r="AO71" s="467" t="s">
        <v>314</v>
      </c>
      <c r="AP71" s="467" t="s">
        <v>313</v>
      </c>
      <c r="AQ71" s="467" t="s">
        <v>314</v>
      </c>
      <c r="AR71" s="467" t="s">
        <v>313</v>
      </c>
      <c r="AS71" s="280" t="s">
        <v>314</v>
      </c>
      <c r="AU71" s="1331"/>
      <c r="AV71" s="379" t="s">
        <v>270</v>
      </c>
      <c r="AW71" s="379" t="s">
        <v>283</v>
      </c>
      <c r="AX71" s="379" t="s">
        <v>284</v>
      </c>
      <c r="AY71" s="379" t="s">
        <v>285</v>
      </c>
      <c r="AZ71" s="379" t="s">
        <v>286</v>
      </c>
      <c r="BA71" s="379" t="s">
        <v>287</v>
      </c>
      <c r="BB71" s="379" t="s">
        <v>288</v>
      </c>
      <c r="BC71" s="379" t="s">
        <v>289</v>
      </c>
      <c r="BD71" s="379" t="s">
        <v>290</v>
      </c>
      <c r="BE71" s="379" t="s">
        <v>1</v>
      </c>
      <c r="BF71" s="129" t="s">
        <v>474</v>
      </c>
      <c r="BG71" s="129" t="s">
        <v>475</v>
      </c>
      <c r="BH71" s="490" t="s">
        <v>1</v>
      </c>
      <c r="BI71" s="1221"/>
      <c r="BK71" s="1194"/>
      <c r="BL71" s="248" t="s">
        <v>1</v>
      </c>
      <c r="BM71" s="248" t="s">
        <v>262</v>
      </c>
      <c r="BN71" s="248" t="s">
        <v>263</v>
      </c>
      <c r="BO71" s="249" t="s">
        <v>264</v>
      </c>
    </row>
    <row r="72" spans="1:83" s="55" customFormat="1" ht="13">
      <c r="A72" s="793" t="s">
        <v>34</v>
      </c>
      <c r="B72" s="797"/>
      <c r="C72" s="1052"/>
      <c r="D72" s="797"/>
      <c r="E72" s="797"/>
      <c r="F72" s="797"/>
      <c r="G72" s="797"/>
      <c r="H72" s="797"/>
      <c r="I72" s="797"/>
      <c r="J72" s="797"/>
      <c r="K72" s="797"/>
      <c r="L72" s="797"/>
      <c r="M72" s="797"/>
      <c r="N72" s="797"/>
      <c r="O72" s="797"/>
      <c r="P72" s="797"/>
      <c r="Q72" s="797"/>
      <c r="R72" s="797"/>
      <c r="S72" s="797"/>
      <c r="T72" s="797"/>
      <c r="U72" s="797"/>
      <c r="V72" s="799"/>
      <c r="X72" s="362" t="s">
        <v>34</v>
      </c>
      <c r="Y72" s="367"/>
      <c r="Z72" s="1058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8"/>
      <c r="AU72" s="362" t="s">
        <v>34</v>
      </c>
      <c r="AV72" s="367"/>
      <c r="AW72" s="367"/>
      <c r="AX72" s="367"/>
      <c r="AY72" s="367"/>
      <c r="AZ72" s="367"/>
      <c r="BA72" s="367"/>
      <c r="BB72" s="367"/>
      <c r="BC72" s="367"/>
      <c r="BD72" s="367"/>
      <c r="BE72" s="367"/>
      <c r="BF72" s="367"/>
      <c r="BG72" s="367"/>
      <c r="BH72" s="367"/>
      <c r="BI72" s="368"/>
      <c r="BK72" s="235" t="s">
        <v>34</v>
      </c>
      <c r="BL72" s="236"/>
      <c r="BM72" s="688"/>
      <c r="BN72" s="223"/>
      <c r="BO72" s="224"/>
    </row>
    <row r="73" spans="1:83" s="55" customFormat="1" ht="13">
      <c r="A73" s="796" t="s">
        <v>35</v>
      </c>
      <c r="B73" s="797">
        <v>162</v>
      </c>
      <c r="C73" s="1052"/>
      <c r="D73" s="797">
        <v>76</v>
      </c>
      <c r="E73" s="797">
        <v>105</v>
      </c>
      <c r="F73" s="797">
        <v>44</v>
      </c>
      <c r="G73" s="797">
        <v>0</v>
      </c>
      <c r="H73" s="797">
        <v>0</v>
      </c>
      <c r="I73" s="797">
        <v>0</v>
      </c>
      <c r="J73" s="797">
        <v>0</v>
      </c>
      <c r="K73" s="797">
        <v>0</v>
      </c>
      <c r="L73" s="797">
        <v>0</v>
      </c>
      <c r="M73" s="797">
        <v>109</v>
      </c>
      <c r="N73" s="797">
        <v>53</v>
      </c>
      <c r="O73" s="797">
        <v>0</v>
      </c>
      <c r="P73" s="797">
        <v>0</v>
      </c>
      <c r="Q73" s="797">
        <v>0</v>
      </c>
      <c r="R73" s="797">
        <v>0</v>
      </c>
      <c r="S73" s="797"/>
      <c r="T73" s="797"/>
      <c r="U73" s="797">
        <f t="shared" ref="U73:U103" si="78">+B73+E73+G73+I73+K73+M73+O73+Q73+S73</f>
        <v>376</v>
      </c>
      <c r="V73" s="799">
        <f t="shared" ref="V73:V103" si="79">+D73+F73+H73+J73+L73+N73+P73+R73+T73</f>
        <v>173</v>
      </c>
      <c r="X73" s="363" t="s">
        <v>35</v>
      </c>
      <c r="Y73" s="367">
        <v>0</v>
      </c>
      <c r="Z73" s="1058"/>
      <c r="AA73" s="367">
        <v>0</v>
      </c>
      <c r="AB73" s="367">
        <v>0</v>
      </c>
      <c r="AC73" s="367">
        <v>0</v>
      </c>
      <c r="AD73" s="367">
        <v>0</v>
      </c>
      <c r="AE73" s="367">
        <v>0</v>
      </c>
      <c r="AF73" s="367">
        <v>0</v>
      </c>
      <c r="AG73" s="367">
        <v>0</v>
      </c>
      <c r="AH73" s="367">
        <v>0</v>
      </c>
      <c r="AI73" s="367">
        <v>0</v>
      </c>
      <c r="AJ73" s="367">
        <v>0</v>
      </c>
      <c r="AK73" s="367">
        <v>0</v>
      </c>
      <c r="AL73" s="367">
        <v>0</v>
      </c>
      <c r="AM73" s="367">
        <v>0</v>
      </c>
      <c r="AN73" s="367">
        <v>0</v>
      </c>
      <c r="AO73" s="367">
        <v>0</v>
      </c>
      <c r="AP73" s="367"/>
      <c r="AQ73" s="367"/>
      <c r="AR73" s="358">
        <f t="shared" ref="AR73:AR103" si="80">+Y73+AB73+AD73+AF73+AH73+AJ73+AL73+AN73+AP73</f>
        <v>0</v>
      </c>
      <c r="AS73" s="460">
        <f t="shared" ref="AS73:AS103" si="81">+AA73+AC73+AE73+AG73+AI73+AK73+AM73+AO73+AQ73</f>
        <v>0</v>
      </c>
      <c r="AU73" s="363" t="s">
        <v>35</v>
      </c>
      <c r="AV73" s="367">
        <v>3</v>
      </c>
      <c r="AW73" s="367">
        <v>2</v>
      </c>
      <c r="AX73" s="367"/>
      <c r="AY73" s="367"/>
      <c r="AZ73" s="367"/>
      <c r="BA73" s="367">
        <v>2</v>
      </c>
      <c r="BB73" s="367"/>
      <c r="BC73" s="367"/>
      <c r="BD73" s="367"/>
      <c r="BE73" s="367">
        <f t="shared" ref="BE73:BE103" si="82">SUM(AV73:BD73)</f>
        <v>7</v>
      </c>
      <c r="BF73" s="367">
        <v>6</v>
      </c>
      <c r="BG73" s="367">
        <v>0</v>
      </c>
      <c r="BH73" s="367">
        <f t="shared" ref="BH73:BH103" si="83">+BF73+BG73</f>
        <v>6</v>
      </c>
      <c r="BI73" s="368">
        <v>2</v>
      </c>
      <c r="BK73" s="237" t="s">
        <v>35</v>
      </c>
      <c r="BL73" s="223">
        <v>17</v>
      </c>
      <c r="BM73" s="86">
        <v>1</v>
      </c>
      <c r="BN73" s="223"/>
      <c r="BO73" s="224">
        <v>5</v>
      </c>
    </row>
    <row r="74" spans="1:83" s="55" customFormat="1" ht="13">
      <c r="A74" s="796" t="s">
        <v>36</v>
      </c>
      <c r="B74" s="797">
        <v>0</v>
      </c>
      <c r="C74" s="1052"/>
      <c r="D74" s="797">
        <v>0</v>
      </c>
      <c r="E74" s="797">
        <v>0</v>
      </c>
      <c r="F74" s="797">
        <v>0</v>
      </c>
      <c r="G74" s="797">
        <v>0</v>
      </c>
      <c r="H74" s="797">
        <v>0</v>
      </c>
      <c r="I74" s="797">
        <v>0</v>
      </c>
      <c r="J74" s="797">
        <v>0</v>
      </c>
      <c r="K74" s="797">
        <v>0</v>
      </c>
      <c r="L74" s="797">
        <v>0</v>
      </c>
      <c r="M74" s="797">
        <v>0</v>
      </c>
      <c r="N74" s="797">
        <v>0</v>
      </c>
      <c r="O74" s="797">
        <v>0</v>
      </c>
      <c r="P74" s="797">
        <v>0</v>
      </c>
      <c r="Q74" s="797">
        <v>0</v>
      </c>
      <c r="R74" s="797">
        <v>0</v>
      </c>
      <c r="S74" s="797"/>
      <c r="T74" s="797"/>
      <c r="U74" s="797">
        <f t="shared" si="78"/>
        <v>0</v>
      </c>
      <c r="V74" s="799">
        <f t="shared" si="79"/>
        <v>0</v>
      </c>
      <c r="X74" s="363" t="s">
        <v>36</v>
      </c>
      <c r="Y74" s="367">
        <v>0</v>
      </c>
      <c r="Z74" s="1058"/>
      <c r="AA74" s="367">
        <v>0</v>
      </c>
      <c r="AB74" s="367">
        <v>0</v>
      </c>
      <c r="AC74" s="367">
        <v>0</v>
      </c>
      <c r="AD74" s="367">
        <v>0</v>
      </c>
      <c r="AE74" s="367">
        <v>0</v>
      </c>
      <c r="AF74" s="367">
        <v>0</v>
      </c>
      <c r="AG74" s="367">
        <v>0</v>
      </c>
      <c r="AH74" s="367">
        <v>0</v>
      </c>
      <c r="AI74" s="367">
        <v>0</v>
      </c>
      <c r="AJ74" s="367">
        <v>0</v>
      </c>
      <c r="AK74" s="367">
        <v>0</v>
      </c>
      <c r="AL74" s="367">
        <v>0</v>
      </c>
      <c r="AM74" s="367">
        <v>0</v>
      </c>
      <c r="AN74" s="367">
        <v>0</v>
      </c>
      <c r="AO74" s="367">
        <v>0</v>
      </c>
      <c r="AP74" s="367"/>
      <c r="AQ74" s="367"/>
      <c r="AR74" s="358">
        <f t="shared" si="80"/>
        <v>0</v>
      </c>
      <c r="AS74" s="460">
        <f t="shared" si="81"/>
        <v>0</v>
      </c>
      <c r="AU74" s="363" t="s">
        <v>36</v>
      </c>
      <c r="AV74" s="367"/>
      <c r="AW74" s="367"/>
      <c r="AX74" s="367"/>
      <c r="AY74" s="367"/>
      <c r="AZ74" s="367"/>
      <c r="BA74" s="367"/>
      <c r="BB74" s="367"/>
      <c r="BC74" s="367"/>
      <c r="BD74" s="367"/>
      <c r="BE74" s="367">
        <f t="shared" si="82"/>
        <v>0</v>
      </c>
      <c r="BF74" s="367"/>
      <c r="BG74" s="367"/>
      <c r="BH74" s="367">
        <f t="shared" si="83"/>
        <v>0</v>
      </c>
      <c r="BI74" s="368">
        <v>0</v>
      </c>
      <c r="BK74" s="225" t="s">
        <v>36</v>
      </c>
      <c r="BL74" s="223"/>
      <c r="BM74" s="86"/>
      <c r="BN74" s="223"/>
      <c r="BO74" s="224"/>
    </row>
    <row r="75" spans="1:83" s="55" customFormat="1" ht="13">
      <c r="A75" s="796" t="s">
        <v>37</v>
      </c>
      <c r="B75" s="797">
        <v>313</v>
      </c>
      <c r="C75" s="1052"/>
      <c r="D75" s="797">
        <v>127</v>
      </c>
      <c r="E75" s="797">
        <v>72</v>
      </c>
      <c r="F75" s="797">
        <v>46</v>
      </c>
      <c r="G75" s="797">
        <v>0</v>
      </c>
      <c r="H75" s="797">
        <v>0</v>
      </c>
      <c r="I75" s="797">
        <v>168</v>
      </c>
      <c r="J75" s="797">
        <v>68</v>
      </c>
      <c r="K75" s="797">
        <v>7</v>
      </c>
      <c r="L75" s="797">
        <v>4</v>
      </c>
      <c r="M75" s="797">
        <v>114</v>
      </c>
      <c r="N75" s="797">
        <v>62</v>
      </c>
      <c r="O75" s="797">
        <v>0</v>
      </c>
      <c r="P75" s="797">
        <v>0</v>
      </c>
      <c r="Q75" s="797">
        <v>0</v>
      </c>
      <c r="R75" s="797">
        <v>0</v>
      </c>
      <c r="S75" s="787">
        <v>113</v>
      </c>
      <c r="T75" s="787">
        <v>50</v>
      </c>
      <c r="U75" s="797">
        <f t="shared" si="78"/>
        <v>787</v>
      </c>
      <c r="V75" s="799">
        <f t="shared" si="79"/>
        <v>357</v>
      </c>
      <c r="X75" s="363" t="s">
        <v>37</v>
      </c>
      <c r="Y75" s="367">
        <v>3</v>
      </c>
      <c r="Z75" s="1058"/>
      <c r="AA75" s="367">
        <v>2</v>
      </c>
      <c r="AB75" s="367">
        <v>0</v>
      </c>
      <c r="AC75" s="367">
        <v>0</v>
      </c>
      <c r="AD75" s="367">
        <v>0</v>
      </c>
      <c r="AE75" s="367">
        <v>0</v>
      </c>
      <c r="AF75" s="367">
        <v>0</v>
      </c>
      <c r="AG75" s="367">
        <v>0</v>
      </c>
      <c r="AH75" s="367">
        <v>0</v>
      </c>
      <c r="AI75" s="367">
        <v>0</v>
      </c>
      <c r="AJ75" s="367">
        <v>3</v>
      </c>
      <c r="AK75" s="367">
        <v>2</v>
      </c>
      <c r="AL75" s="367">
        <v>0</v>
      </c>
      <c r="AM75" s="367">
        <v>0</v>
      </c>
      <c r="AN75" s="367">
        <v>0</v>
      </c>
      <c r="AO75" s="367">
        <v>0</v>
      </c>
      <c r="AP75" s="464">
        <v>7</v>
      </c>
      <c r="AQ75" s="464">
        <v>5</v>
      </c>
      <c r="AR75" s="358">
        <f t="shared" si="80"/>
        <v>13</v>
      </c>
      <c r="AS75" s="460">
        <f t="shared" si="81"/>
        <v>9</v>
      </c>
      <c r="AU75" s="363" t="s">
        <v>37</v>
      </c>
      <c r="AV75" s="367">
        <v>5</v>
      </c>
      <c r="AW75" s="367">
        <v>1</v>
      </c>
      <c r="AX75" s="367"/>
      <c r="AY75" s="367">
        <v>3</v>
      </c>
      <c r="AZ75" s="367">
        <v>1</v>
      </c>
      <c r="BA75" s="367">
        <v>2</v>
      </c>
      <c r="BB75" s="367"/>
      <c r="BC75" s="367"/>
      <c r="BD75" s="388">
        <v>2</v>
      </c>
      <c r="BE75" s="367">
        <f t="shared" si="82"/>
        <v>14</v>
      </c>
      <c r="BF75" s="367">
        <v>14</v>
      </c>
      <c r="BG75" s="367">
        <v>0</v>
      </c>
      <c r="BH75" s="367">
        <f t="shared" si="83"/>
        <v>14</v>
      </c>
      <c r="BI75" s="368">
        <v>2</v>
      </c>
      <c r="BK75" s="227" t="s">
        <v>37</v>
      </c>
      <c r="BL75" s="238">
        <v>17</v>
      </c>
      <c r="BM75" s="238">
        <v>6</v>
      </c>
      <c r="BN75" s="238"/>
      <c r="BO75" s="239">
        <v>3</v>
      </c>
    </row>
    <row r="76" spans="1:83" s="55" customFormat="1" ht="13">
      <c r="A76" s="793" t="s">
        <v>38</v>
      </c>
      <c r="B76" s="797"/>
      <c r="C76" s="1052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  <c r="O76" s="797"/>
      <c r="P76" s="797"/>
      <c r="Q76" s="797"/>
      <c r="R76" s="797"/>
      <c r="S76" s="797"/>
      <c r="T76" s="797"/>
      <c r="U76" s="797">
        <f t="shared" si="78"/>
        <v>0</v>
      </c>
      <c r="V76" s="799">
        <f t="shared" si="79"/>
        <v>0</v>
      </c>
      <c r="X76" s="362" t="s">
        <v>38</v>
      </c>
      <c r="Y76" s="367"/>
      <c r="Z76" s="1058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58">
        <f t="shared" si="80"/>
        <v>0</v>
      </c>
      <c r="AS76" s="460">
        <f t="shared" si="81"/>
        <v>0</v>
      </c>
      <c r="AU76" s="362" t="s">
        <v>38</v>
      </c>
      <c r="AV76" s="367"/>
      <c r="AW76" s="367"/>
      <c r="AX76" s="367"/>
      <c r="AY76" s="367"/>
      <c r="AZ76" s="367"/>
      <c r="BA76" s="367"/>
      <c r="BB76" s="367"/>
      <c r="BC76" s="367"/>
      <c r="BD76" s="367"/>
      <c r="BE76" s="367">
        <f t="shared" si="82"/>
        <v>0</v>
      </c>
      <c r="BF76" s="367"/>
      <c r="BG76" s="367"/>
      <c r="BH76" s="367">
        <f t="shared" si="83"/>
        <v>0</v>
      </c>
      <c r="BI76" s="368"/>
      <c r="BK76" s="222" t="s">
        <v>267</v>
      </c>
      <c r="BL76" s="223"/>
      <c r="BM76" s="223"/>
      <c r="BN76" s="223"/>
      <c r="BO76" s="224"/>
    </row>
    <row r="77" spans="1:83" s="55" customFormat="1" ht="13">
      <c r="A77" s="796" t="s">
        <v>39</v>
      </c>
      <c r="B77" s="797">
        <v>39</v>
      </c>
      <c r="C77" s="1052"/>
      <c r="D77" s="797">
        <v>21</v>
      </c>
      <c r="E77" s="797">
        <v>0</v>
      </c>
      <c r="F77" s="797">
        <v>0</v>
      </c>
      <c r="G77" s="797">
        <v>0</v>
      </c>
      <c r="H77" s="797">
        <v>0</v>
      </c>
      <c r="I77" s="797">
        <v>24</v>
      </c>
      <c r="J77" s="797">
        <v>13</v>
      </c>
      <c r="K77" s="797">
        <v>0</v>
      </c>
      <c r="L77" s="797">
        <v>0</v>
      </c>
      <c r="M77" s="797">
        <v>16</v>
      </c>
      <c r="N77" s="797">
        <v>7</v>
      </c>
      <c r="O77" s="797">
        <v>0</v>
      </c>
      <c r="P77" s="797">
        <v>0</v>
      </c>
      <c r="Q77" s="797">
        <v>11</v>
      </c>
      <c r="R77" s="797">
        <v>7</v>
      </c>
      <c r="S77" s="797"/>
      <c r="T77" s="797"/>
      <c r="U77" s="797">
        <f t="shared" si="78"/>
        <v>90</v>
      </c>
      <c r="V77" s="799">
        <f t="shared" si="79"/>
        <v>48</v>
      </c>
      <c r="X77" s="363" t="s">
        <v>39</v>
      </c>
      <c r="Y77" s="367">
        <v>2</v>
      </c>
      <c r="Z77" s="1058"/>
      <c r="AA77" s="367">
        <v>1</v>
      </c>
      <c r="AB77" s="367">
        <v>0</v>
      </c>
      <c r="AC77" s="367">
        <v>0</v>
      </c>
      <c r="AD77" s="367">
        <v>0</v>
      </c>
      <c r="AE77" s="367">
        <v>0</v>
      </c>
      <c r="AF77" s="367">
        <v>0</v>
      </c>
      <c r="AG77" s="367">
        <v>0</v>
      </c>
      <c r="AH77" s="367">
        <v>0</v>
      </c>
      <c r="AI77" s="367">
        <v>0</v>
      </c>
      <c r="AJ77" s="367">
        <v>1</v>
      </c>
      <c r="AK77" s="367">
        <v>0</v>
      </c>
      <c r="AL77" s="367">
        <v>0</v>
      </c>
      <c r="AM77" s="367">
        <v>0</v>
      </c>
      <c r="AN77" s="367">
        <v>2</v>
      </c>
      <c r="AO77" s="367">
        <v>2</v>
      </c>
      <c r="AP77" s="367"/>
      <c r="AQ77" s="367"/>
      <c r="AR77" s="358">
        <f t="shared" si="80"/>
        <v>5</v>
      </c>
      <c r="AS77" s="460">
        <f t="shared" si="81"/>
        <v>3</v>
      </c>
      <c r="AU77" s="363" t="s">
        <v>39</v>
      </c>
      <c r="AV77" s="367">
        <v>1</v>
      </c>
      <c r="AW77" s="367"/>
      <c r="AX77" s="367"/>
      <c r="AY77" s="367">
        <v>1</v>
      </c>
      <c r="AZ77" s="367"/>
      <c r="BA77" s="367">
        <v>1</v>
      </c>
      <c r="BB77" s="367"/>
      <c r="BC77" s="367">
        <v>1</v>
      </c>
      <c r="BD77" s="367"/>
      <c r="BE77" s="367">
        <f t="shared" si="82"/>
        <v>4</v>
      </c>
      <c r="BF77" s="367">
        <v>3</v>
      </c>
      <c r="BG77" s="367">
        <v>1</v>
      </c>
      <c r="BH77" s="367">
        <f t="shared" si="83"/>
        <v>4</v>
      </c>
      <c r="BI77" s="368">
        <v>1</v>
      </c>
      <c r="BK77" s="196" t="s">
        <v>175</v>
      </c>
      <c r="BL77" s="228">
        <v>8</v>
      </c>
      <c r="BM77" s="228"/>
      <c r="BN77" s="223">
        <v>1</v>
      </c>
      <c r="BO77" s="224"/>
    </row>
    <row r="78" spans="1:83" s="55" customFormat="1" ht="13">
      <c r="A78" s="796" t="s">
        <v>40</v>
      </c>
      <c r="B78" s="797">
        <v>0</v>
      </c>
      <c r="C78" s="1052"/>
      <c r="D78" s="797">
        <v>0</v>
      </c>
      <c r="E78" s="797">
        <v>0</v>
      </c>
      <c r="F78" s="797">
        <v>0</v>
      </c>
      <c r="G78" s="797">
        <v>0</v>
      </c>
      <c r="H78" s="797">
        <v>0</v>
      </c>
      <c r="I78" s="797">
        <v>0</v>
      </c>
      <c r="J78" s="797">
        <v>0</v>
      </c>
      <c r="K78" s="797">
        <v>0</v>
      </c>
      <c r="L78" s="797">
        <v>0</v>
      </c>
      <c r="M78" s="797">
        <v>0</v>
      </c>
      <c r="N78" s="797">
        <v>0</v>
      </c>
      <c r="O78" s="797">
        <v>0</v>
      </c>
      <c r="P78" s="797">
        <v>0</v>
      </c>
      <c r="Q78" s="797">
        <v>0</v>
      </c>
      <c r="R78" s="797">
        <v>0</v>
      </c>
      <c r="S78" s="797"/>
      <c r="T78" s="797"/>
      <c r="U78" s="797">
        <f t="shared" si="78"/>
        <v>0</v>
      </c>
      <c r="V78" s="799">
        <f t="shared" si="79"/>
        <v>0</v>
      </c>
      <c r="X78" s="363" t="s">
        <v>40</v>
      </c>
      <c r="Y78" s="367">
        <v>0</v>
      </c>
      <c r="Z78" s="1058"/>
      <c r="AA78" s="367">
        <v>0</v>
      </c>
      <c r="AB78" s="367">
        <v>0</v>
      </c>
      <c r="AC78" s="367">
        <v>0</v>
      </c>
      <c r="AD78" s="367">
        <v>0</v>
      </c>
      <c r="AE78" s="367">
        <v>0</v>
      </c>
      <c r="AF78" s="367">
        <v>0</v>
      </c>
      <c r="AG78" s="367">
        <v>0</v>
      </c>
      <c r="AH78" s="367">
        <v>0</v>
      </c>
      <c r="AI78" s="367">
        <v>0</v>
      </c>
      <c r="AJ78" s="367">
        <v>0</v>
      </c>
      <c r="AK78" s="367">
        <v>0</v>
      </c>
      <c r="AL78" s="367">
        <v>0</v>
      </c>
      <c r="AM78" s="367">
        <v>0</v>
      </c>
      <c r="AN78" s="367">
        <v>0</v>
      </c>
      <c r="AO78" s="367">
        <v>0</v>
      </c>
      <c r="AP78" s="367"/>
      <c r="AQ78" s="367"/>
      <c r="AR78" s="358">
        <f t="shared" si="80"/>
        <v>0</v>
      </c>
      <c r="AS78" s="460">
        <f t="shared" si="81"/>
        <v>0</v>
      </c>
      <c r="AU78" s="363" t="s">
        <v>40</v>
      </c>
      <c r="AV78" s="367"/>
      <c r="AW78" s="367"/>
      <c r="AX78" s="367"/>
      <c r="AY78" s="367"/>
      <c r="AZ78" s="367"/>
      <c r="BA78" s="367"/>
      <c r="BB78" s="367"/>
      <c r="BC78" s="367"/>
      <c r="BD78" s="367"/>
      <c r="BE78" s="367">
        <f t="shared" si="82"/>
        <v>0</v>
      </c>
      <c r="BF78" s="367"/>
      <c r="BG78" s="367"/>
      <c r="BH78" s="367">
        <f t="shared" si="83"/>
        <v>0</v>
      </c>
      <c r="BI78" s="368">
        <v>0</v>
      </c>
      <c r="BK78" s="225" t="s">
        <v>40</v>
      </c>
      <c r="BL78" s="228"/>
      <c r="BM78" s="228"/>
      <c r="BN78" s="223"/>
      <c r="BO78" s="224"/>
    </row>
    <row r="79" spans="1:83" s="55" customFormat="1" ht="13">
      <c r="A79" s="796" t="s">
        <v>41</v>
      </c>
      <c r="B79" s="797">
        <v>0</v>
      </c>
      <c r="C79" s="1052"/>
      <c r="D79" s="797">
        <v>0</v>
      </c>
      <c r="E79" s="797">
        <v>0</v>
      </c>
      <c r="F79" s="797">
        <v>0</v>
      </c>
      <c r="G79" s="797">
        <v>0</v>
      </c>
      <c r="H79" s="797">
        <v>0</v>
      </c>
      <c r="I79" s="797">
        <v>0</v>
      </c>
      <c r="J79" s="797">
        <v>0</v>
      </c>
      <c r="K79" s="797">
        <v>0</v>
      </c>
      <c r="L79" s="797">
        <v>0</v>
      </c>
      <c r="M79" s="797">
        <v>0</v>
      </c>
      <c r="N79" s="797">
        <v>0</v>
      </c>
      <c r="O79" s="797">
        <v>0</v>
      </c>
      <c r="P79" s="797">
        <v>0</v>
      </c>
      <c r="Q79" s="797">
        <v>0</v>
      </c>
      <c r="R79" s="797">
        <v>0</v>
      </c>
      <c r="S79" s="797"/>
      <c r="T79" s="797"/>
      <c r="U79" s="797">
        <f t="shared" si="78"/>
        <v>0</v>
      </c>
      <c r="V79" s="799">
        <f t="shared" si="79"/>
        <v>0</v>
      </c>
      <c r="X79" s="363" t="s">
        <v>41</v>
      </c>
      <c r="Y79" s="367">
        <v>0</v>
      </c>
      <c r="Z79" s="1058"/>
      <c r="AA79" s="367">
        <v>0</v>
      </c>
      <c r="AB79" s="367">
        <v>0</v>
      </c>
      <c r="AC79" s="367">
        <v>0</v>
      </c>
      <c r="AD79" s="367">
        <v>0</v>
      </c>
      <c r="AE79" s="367">
        <v>0</v>
      </c>
      <c r="AF79" s="367">
        <v>0</v>
      </c>
      <c r="AG79" s="367">
        <v>0</v>
      </c>
      <c r="AH79" s="367">
        <v>0</v>
      </c>
      <c r="AI79" s="367">
        <v>0</v>
      </c>
      <c r="AJ79" s="367">
        <v>0</v>
      </c>
      <c r="AK79" s="367">
        <v>0</v>
      </c>
      <c r="AL79" s="367">
        <v>0</v>
      </c>
      <c r="AM79" s="367">
        <v>0</v>
      </c>
      <c r="AN79" s="367">
        <v>0</v>
      </c>
      <c r="AO79" s="367">
        <v>0</v>
      </c>
      <c r="AP79" s="367"/>
      <c r="AQ79" s="367"/>
      <c r="AR79" s="358">
        <f t="shared" si="80"/>
        <v>0</v>
      </c>
      <c r="AS79" s="460">
        <f t="shared" si="81"/>
        <v>0</v>
      </c>
      <c r="AU79" s="363" t="s">
        <v>41</v>
      </c>
      <c r="AV79" s="367"/>
      <c r="AW79" s="367"/>
      <c r="AX79" s="367"/>
      <c r="AY79" s="367"/>
      <c r="AZ79" s="367"/>
      <c r="BA79" s="367"/>
      <c r="BB79" s="367"/>
      <c r="BC79" s="367"/>
      <c r="BD79" s="367"/>
      <c r="BE79" s="367">
        <f t="shared" si="82"/>
        <v>0</v>
      </c>
      <c r="BF79" s="367"/>
      <c r="BG79" s="367"/>
      <c r="BH79" s="367">
        <f t="shared" si="83"/>
        <v>0</v>
      </c>
      <c r="BI79" s="368">
        <v>0</v>
      </c>
      <c r="BK79" s="225" t="s">
        <v>41</v>
      </c>
      <c r="BL79" s="228"/>
      <c r="BM79" s="228"/>
      <c r="BN79" s="223"/>
      <c r="BO79" s="224"/>
    </row>
    <row r="80" spans="1:83" s="55" customFormat="1" ht="13">
      <c r="A80" s="796" t="s">
        <v>42</v>
      </c>
      <c r="B80" s="797">
        <v>0</v>
      </c>
      <c r="C80" s="1052"/>
      <c r="D80" s="797">
        <v>0</v>
      </c>
      <c r="E80" s="797">
        <v>0</v>
      </c>
      <c r="F80" s="797">
        <v>0</v>
      </c>
      <c r="G80" s="797">
        <v>0</v>
      </c>
      <c r="H80" s="797">
        <v>0</v>
      </c>
      <c r="I80" s="797">
        <v>0</v>
      </c>
      <c r="J80" s="797">
        <v>0</v>
      </c>
      <c r="K80" s="797">
        <v>0</v>
      </c>
      <c r="L80" s="797">
        <v>0</v>
      </c>
      <c r="M80" s="797">
        <v>0</v>
      </c>
      <c r="N80" s="797">
        <v>0</v>
      </c>
      <c r="O80" s="797">
        <v>0</v>
      </c>
      <c r="P80" s="797">
        <v>0</v>
      </c>
      <c r="Q80" s="797">
        <v>0</v>
      </c>
      <c r="R80" s="797">
        <v>0</v>
      </c>
      <c r="S80" s="797"/>
      <c r="T80" s="797"/>
      <c r="U80" s="797">
        <f t="shared" si="78"/>
        <v>0</v>
      </c>
      <c r="V80" s="799">
        <f t="shared" si="79"/>
        <v>0</v>
      </c>
      <c r="X80" s="363" t="s">
        <v>42</v>
      </c>
      <c r="Y80" s="367">
        <v>0</v>
      </c>
      <c r="Z80" s="1058"/>
      <c r="AA80" s="367">
        <v>0</v>
      </c>
      <c r="AB80" s="367">
        <v>0</v>
      </c>
      <c r="AC80" s="367">
        <v>0</v>
      </c>
      <c r="AD80" s="367">
        <v>0</v>
      </c>
      <c r="AE80" s="367">
        <v>0</v>
      </c>
      <c r="AF80" s="367">
        <v>0</v>
      </c>
      <c r="AG80" s="367">
        <v>0</v>
      </c>
      <c r="AH80" s="367">
        <v>0</v>
      </c>
      <c r="AI80" s="367">
        <v>0</v>
      </c>
      <c r="AJ80" s="367">
        <v>0</v>
      </c>
      <c r="AK80" s="367">
        <v>0</v>
      </c>
      <c r="AL80" s="367">
        <v>0</v>
      </c>
      <c r="AM80" s="367">
        <v>0</v>
      </c>
      <c r="AN80" s="367">
        <v>0</v>
      </c>
      <c r="AO80" s="367">
        <v>0</v>
      </c>
      <c r="AP80" s="367"/>
      <c r="AQ80" s="367"/>
      <c r="AR80" s="358">
        <f t="shared" si="80"/>
        <v>0</v>
      </c>
      <c r="AS80" s="460">
        <f t="shared" si="81"/>
        <v>0</v>
      </c>
      <c r="AU80" s="363" t="s">
        <v>42</v>
      </c>
      <c r="AV80" s="367"/>
      <c r="AW80" s="367"/>
      <c r="AX80" s="367"/>
      <c r="AY80" s="367"/>
      <c r="AZ80" s="367"/>
      <c r="BA80" s="367"/>
      <c r="BB80" s="367"/>
      <c r="BC80" s="367"/>
      <c r="BD80" s="367"/>
      <c r="BE80" s="367">
        <f t="shared" si="82"/>
        <v>0</v>
      </c>
      <c r="BF80" s="367"/>
      <c r="BG80" s="367"/>
      <c r="BH80" s="367">
        <f t="shared" si="83"/>
        <v>0</v>
      </c>
      <c r="BI80" s="368">
        <v>0</v>
      </c>
      <c r="BK80" s="225" t="s">
        <v>42</v>
      </c>
      <c r="BL80" s="228"/>
      <c r="BM80" s="228"/>
      <c r="BN80" s="223"/>
      <c r="BO80" s="224"/>
    </row>
    <row r="81" spans="1:67" s="55" customFormat="1" ht="13">
      <c r="A81" s="796" t="s">
        <v>43</v>
      </c>
      <c r="B81" s="797">
        <v>262</v>
      </c>
      <c r="C81" s="1052"/>
      <c r="D81" s="797">
        <v>124</v>
      </c>
      <c r="E81" s="797">
        <v>139</v>
      </c>
      <c r="F81" s="797">
        <v>60</v>
      </c>
      <c r="G81" s="797">
        <v>0</v>
      </c>
      <c r="H81" s="797">
        <v>0</v>
      </c>
      <c r="I81" s="797">
        <v>0</v>
      </c>
      <c r="J81" s="797">
        <v>0</v>
      </c>
      <c r="K81" s="797">
        <v>0</v>
      </c>
      <c r="L81" s="797">
        <v>0</v>
      </c>
      <c r="M81" s="797">
        <v>109</v>
      </c>
      <c r="N81" s="797">
        <v>47</v>
      </c>
      <c r="O81" s="797">
        <v>0</v>
      </c>
      <c r="P81" s="797">
        <v>0</v>
      </c>
      <c r="Q81" s="797">
        <v>0</v>
      </c>
      <c r="R81" s="797">
        <v>0</v>
      </c>
      <c r="S81" s="797"/>
      <c r="T81" s="797"/>
      <c r="U81" s="797">
        <f t="shared" si="78"/>
        <v>510</v>
      </c>
      <c r="V81" s="799">
        <f t="shared" si="79"/>
        <v>231</v>
      </c>
      <c r="X81" s="363" t="s">
        <v>43</v>
      </c>
      <c r="Y81" s="367">
        <v>6</v>
      </c>
      <c r="Z81" s="1058"/>
      <c r="AA81" s="367">
        <v>4</v>
      </c>
      <c r="AB81" s="367">
        <v>5</v>
      </c>
      <c r="AC81" s="367">
        <v>2</v>
      </c>
      <c r="AD81" s="367">
        <v>0</v>
      </c>
      <c r="AE81" s="367">
        <v>0</v>
      </c>
      <c r="AF81" s="367">
        <v>0</v>
      </c>
      <c r="AG81" s="367">
        <v>0</v>
      </c>
      <c r="AH81" s="367">
        <v>0</v>
      </c>
      <c r="AI81" s="367">
        <v>0</v>
      </c>
      <c r="AJ81" s="367">
        <v>22</v>
      </c>
      <c r="AK81" s="367">
        <v>6</v>
      </c>
      <c r="AL81" s="367">
        <v>0</v>
      </c>
      <c r="AM81" s="367">
        <v>0</v>
      </c>
      <c r="AN81" s="367">
        <v>0</v>
      </c>
      <c r="AO81" s="367">
        <v>0</v>
      </c>
      <c r="AP81" s="367"/>
      <c r="AQ81" s="367"/>
      <c r="AR81" s="358">
        <f t="shared" si="80"/>
        <v>33</v>
      </c>
      <c r="AS81" s="460">
        <f t="shared" si="81"/>
        <v>12</v>
      </c>
      <c r="AU81" s="363" t="s">
        <v>43</v>
      </c>
      <c r="AV81" s="367">
        <v>4</v>
      </c>
      <c r="AW81" s="367">
        <v>2</v>
      </c>
      <c r="AX81" s="367"/>
      <c r="AY81" s="367"/>
      <c r="AZ81" s="367"/>
      <c r="BA81" s="367">
        <v>2</v>
      </c>
      <c r="BB81" s="367"/>
      <c r="BC81" s="367"/>
      <c r="BD81" s="367"/>
      <c r="BE81" s="367">
        <f t="shared" si="82"/>
        <v>8</v>
      </c>
      <c r="BF81" s="367">
        <v>8</v>
      </c>
      <c r="BG81" s="367">
        <v>0</v>
      </c>
      <c r="BH81" s="367">
        <f t="shared" si="83"/>
        <v>8</v>
      </c>
      <c r="BI81" s="368">
        <v>3</v>
      </c>
      <c r="BK81" s="229" t="s">
        <v>179</v>
      </c>
      <c r="BL81" s="228">
        <v>14</v>
      </c>
      <c r="BM81" s="223">
        <v>3</v>
      </c>
      <c r="BN81" s="223">
        <v>2</v>
      </c>
      <c r="BO81" s="224"/>
    </row>
    <row r="82" spans="1:67" s="55" customFormat="1" ht="13">
      <c r="A82" s="796" t="s">
        <v>44</v>
      </c>
      <c r="B82" s="797">
        <v>0</v>
      </c>
      <c r="C82" s="1052"/>
      <c r="D82" s="797">
        <v>0</v>
      </c>
      <c r="E82" s="797">
        <v>0</v>
      </c>
      <c r="F82" s="797">
        <v>0</v>
      </c>
      <c r="G82" s="797">
        <v>0</v>
      </c>
      <c r="H82" s="797">
        <v>0</v>
      </c>
      <c r="I82" s="797">
        <v>0</v>
      </c>
      <c r="J82" s="797">
        <v>0</v>
      </c>
      <c r="K82" s="797">
        <v>0</v>
      </c>
      <c r="L82" s="797">
        <v>0</v>
      </c>
      <c r="M82" s="797">
        <v>0</v>
      </c>
      <c r="N82" s="797">
        <v>0</v>
      </c>
      <c r="O82" s="797">
        <v>0</v>
      </c>
      <c r="P82" s="797">
        <v>0</v>
      </c>
      <c r="Q82" s="797">
        <v>0</v>
      </c>
      <c r="R82" s="797">
        <v>0</v>
      </c>
      <c r="S82" s="797"/>
      <c r="T82" s="797"/>
      <c r="U82" s="797">
        <f t="shared" si="78"/>
        <v>0</v>
      </c>
      <c r="V82" s="799">
        <f t="shared" si="79"/>
        <v>0</v>
      </c>
      <c r="X82" s="363" t="s">
        <v>44</v>
      </c>
      <c r="Y82" s="367">
        <v>0</v>
      </c>
      <c r="Z82" s="1058"/>
      <c r="AA82" s="367">
        <v>0</v>
      </c>
      <c r="AB82" s="367">
        <v>0</v>
      </c>
      <c r="AC82" s="367">
        <v>0</v>
      </c>
      <c r="AD82" s="367">
        <v>0</v>
      </c>
      <c r="AE82" s="367">
        <v>0</v>
      </c>
      <c r="AF82" s="367">
        <v>0</v>
      </c>
      <c r="AG82" s="367">
        <v>0</v>
      </c>
      <c r="AH82" s="367">
        <v>0</v>
      </c>
      <c r="AI82" s="367">
        <v>0</v>
      </c>
      <c r="AJ82" s="367">
        <v>0</v>
      </c>
      <c r="AK82" s="367">
        <v>0</v>
      </c>
      <c r="AL82" s="367">
        <v>0</v>
      </c>
      <c r="AM82" s="367">
        <v>0</v>
      </c>
      <c r="AN82" s="367">
        <v>0</v>
      </c>
      <c r="AO82" s="367">
        <v>0</v>
      </c>
      <c r="AP82" s="367"/>
      <c r="AQ82" s="367"/>
      <c r="AR82" s="358">
        <f t="shared" si="80"/>
        <v>0</v>
      </c>
      <c r="AS82" s="460">
        <f t="shared" si="81"/>
        <v>0</v>
      </c>
      <c r="AU82" s="363" t="s">
        <v>44</v>
      </c>
      <c r="AV82" s="367"/>
      <c r="AW82" s="367"/>
      <c r="AX82" s="367"/>
      <c r="AY82" s="367"/>
      <c r="AZ82" s="367"/>
      <c r="BA82" s="367"/>
      <c r="BB82" s="367"/>
      <c r="BC82" s="367"/>
      <c r="BD82" s="367"/>
      <c r="BE82" s="367">
        <f t="shared" si="82"/>
        <v>0</v>
      </c>
      <c r="BF82" s="367"/>
      <c r="BG82" s="367"/>
      <c r="BH82" s="367">
        <f t="shared" si="83"/>
        <v>0</v>
      </c>
      <c r="BI82" s="368">
        <v>0</v>
      </c>
      <c r="BK82" s="225" t="s">
        <v>44</v>
      </c>
      <c r="BL82" s="228"/>
      <c r="BM82" s="223"/>
      <c r="BN82" s="223"/>
      <c r="BO82" s="224"/>
    </row>
    <row r="83" spans="1:67" s="55" customFormat="1" ht="13">
      <c r="A83" s="796" t="s">
        <v>45</v>
      </c>
      <c r="B83" s="797">
        <v>0</v>
      </c>
      <c r="C83" s="1052"/>
      <c r="D83" s="797">
        <v>0</v>
      </c>
      <c r="E83" s="797">
        <v>0</v>
      </c>
      <c r="F83" s="797">
        <v>0</v>
      </c>
      <c r="G83" s="797">
        <v>0</v>
      </c>
      <c r="H83" s="797">
        <v>0</v>
      </c>
      <c r="I83" s="797">
        <v>0</v>
      </c>
      <c r="J83" s="797">
        <v>0</v>
      </c>
      <c r="K83" s="797">
        <v>0</v>
      </c>
      <c r="L83" s="797">
        <v>0</v>
      </c>
      <c r="M83" s="797">
        <v>0</v>
      </c>
      <c r="N83" s="797">
        <v>0</v>
      </c>
      <c r="O83" s="797">
        <v>0</v>
      </c>
      <c r="P83" s="797">
        <v>0</v>
      </c>
      <c r="Q83" s="797">
        <v>0</v>
      </c>
      <c r="R83" s="797">
        <v>0</v>
      </c>
      <c r="S83" s="797"/>
      <c r="T83" s="797"/>
      <c r="U83" s="797">
        <f t="shared" si="78"/>
        <v>0</v>
      </c>
      <c r="V83" s="799">
        <f t="shared" si="79"/>
        <v>0</v>
      </c>
      <c r="X83" s="363" t="s">
        <v>45</v>
      </c>
      <c r="Y83" s="367">
        <v>0</v>
      </c>
      <c r="Z83" s="1058"/>
      <c r="AA83" s="367">
        <v>0</v>
      </c>
      <c r="AB83" s="367">
        <v>0</v>
      </c>
      <c r="AC83" s="367">
        <v>0</v>
      </c>
      <c r="AD83" s="367">
        <v>0</v>
      </c>
      <c r="AE83" s="367">
        <v>0</v>
      </c>
      <c r="AF83" s="367">
        <v>0</v>
      </c>
      <c r="AG83" s="367">
        <v>0</v>
      </c>
      <c r="AH83" s="367">
        <v>0</v>
      </c>
      <c r="AI83" s="367">
        <v>0</v>
      </c>
      <c r="AJ83" s="367">
        <v>0</v>
      </c>
      <c r="AK83" s="367">
        <v>0</v>
      </c>
      <c r="AL83" s="367">
        <v>0</v>
      </c>
      <c r="AM83" s="367">
        <v>0</v>
      </c>
      <c r="AN83" s="367">
        <v>0</v>
      </c>
      <c r="AO83" s="367">
        <v>0</v>
      </c>
      <c r="AP83" s="367"/>
      <c r="AQ83" s="367"/>
      <c r="AR83" s="358">
        <f t="shared" si="80"/>
        <v>0</v>
      </c>
      <c r="AS83" s="460">
        <f t="shared" si="81"/>
        <v>0</v>
      </c>
      <c r="AU83" s="363" t="s">
        <v>45</v>
      </c>
      <c r="AV83" s="367"/>
      <c r="AW83" s="367"/>
      <c r="AX83" s="367"/>
      <c r="AY83" s="367"/>
      <c r="AZ83" s="367"/>
      <c r="BA83" s="367"/>
      <c r="BB83" s="367"/>
      <c r="BC83" s="367"/>
      <c r="BD83" s="367"/>
      <c r="BE83" s="367">
        <f t="shared" si="82"/>
        <v>0</v>
      </c>
      <c r="BF83" s="367"/>
      <c r="BG83" s="367"/>
      <c r="BH83" s="367">
        <f t="shared" si="83"/>
        <v>0</v>
      </c>
      <c r="BI83" s="368">
        <v>0</v>
      </c>
      <c r="BK83" s="225" t="s">
        <v>45</v>
      </c>
      <c r="BL83" s="228"/>
      <c r="BM83" s="223"/>
      <c r="BN83" s="223"/>
      <c r="BO83" s="224"/>
    </row>
    <row r="84" spans="1:67" s="55" customFormat="1" ht="13">
      <c r="A84" s="796" t="s">
        <v>46</v>
      </c>
      <c r="B84" s="797">
        <v>796</v>
      </c>
      <c r="C84" s="1052"/>
      <c r="D84" s="797">
        <v>485</v>
      </c>
      <c r="E84" s="797">
        <v>350</v>
      </c>
      <c r="F84" s="797">
        <v>239</v>
      </c>
      <c r="G84" s="797">
        <v>0</v>
      </c>
      <c r="H84" s="797">
        <v>0</v>
      </c>
      <c r="I84" s="797">
        <v>139</v>
      </c>
      <c r="J84" s="797">
        <v>44</v>
      </c>
      <c r="K84" s="797">
        <v>120</v>
      </c>
      <c r="L84" s="797">
        <v>81</v>
      </c>
      <c r="M84" s="797">
        <v>340</v>
      </c>
      <c r="N84" s="797">
        <v>232</v>
      </c>
      <c r="O84" s="797">
        <v>2</v>
      </c>
      <c r="P84" s="797">
        <v>0</v>
      </c>
      <c r="Q84" s="797">
        <v>98</v>
      </c>
      <c r="R84" s="797">
        <v>36</v>
      </c>
      <c r="S84" s="787">
        <v>65</v>
      </c>
      <c r="T84" s="787">
        <v>35</v>
      </c>
      <c r="U84" s="797">
        <f t="shared" si="78"/>
        <v>1910</v>
      </c>
      <c r="V84" s="799">
        <f t="shared" si="79"/>
        <v>1152</v>
      </c>
      <c r="X84" s="363" t="s">
        <v>46</v>
      </c>
      <c r="Y84" s="367">
        <v>41</v>
      </c>
      <c r="Z84" s="1058"/>
      <c r="AA84" s="367">
        <v>25</v>
      </c>
      <c r="AB84" s="367">
        <v>4</v>
      </c>
      <c r="AC84" s="367">
        <v>2</v>
      </c>
      <c r="AD84" s="367">
        <v>0</v>
      </c>
      <c r="AE84" s="367">
        <v>0</v>
      </c>
      <c r="AF84" s="367">
        <v>1</v>
      </c>
      <c r="AG84" s="367">
        <v>0</v>
      </c>
      <c r="AH84" s="367">
        <v>1</v>
      </c>
      <c r="AI84" s="367">
        <v>1</v>
      </c>
      <c r="AJ84" s="367">
        <v>28</v>
      </c>
      <c r="AK84" s="367">
        <v>21</v>
      </c>
      <c r="AL84" s="367">
        <v>0</v>
      </c>
      <c r="AM84" s="367">
        <v>0</v>
      </c>
      <c r="AN84" s="367">
        <v>10</v>
      </c>
      <c r="AO84" s="367">
        <v>5</v>
      </c>
      <c r="AP84" s="464">
        <v>7</v>
      </c>
      <c r="AQ84" s="464">
        <v>5</v>
      </c>
      <c r="AR84" s="358">
        <f t="shared" si="80"/>
        <v>92</v>
      </c>
      <c r="AS84" s="460">
        <f t="shared" si="81"/>
        <v>59</v>
      </c>
      <c r="AU84" s="363" t="s">
        <v>46</v>
      </c>
      <c r="AV84" s="367">
        <v>16</v>
      </c>
      <c r="AW84" s="367">
        <v>10</v>
      </c>
      <c r="AX84" s="367"/>
      <c r="AY84" s="367">
        <v>3</v>
      </c>
      <c r="AZ84" s="367">
        <v>4</v>
      </c>
      <c r="BA84" s="367">
        <v>10</v>
      </c>
      <c r="BB84" s="367">
        <v>1</v>
      </c>
      <c r="BC84" s="367">
        <v>4</v>
      </c>
      <c r="BD84" s="388">
        <v>3</v>
      </c>
      <c r="BE84" s="367">
        <f t="shared" si="82"/>
        <v>51</v>
      </c>
      <c r="BF84" s="367">
        <v>32</v>
      </c>
      <c r="BG84" s="367">
        <v>1</v>
      </c>
      <c r="BH84" s="367">
        <f t="shared" si="83"/>
        <v>33</v>
      </c>
      <c r="BI84" s="368">
        <v>10</v>
      </c>
      <c r="BK84" s="229" t="s">
        <v>182</v>
      </c>
      <c r="BL84" s="223">
        <v>114</v>
      </c>
      <c r="BM84" s="223">
        <v>18</v>
      </c>
      <c r="BN84" s="223">
        <v>8</v>
      </c>
      <c r="BO84" s="224"/>
    </row>
    <row r="85" spans="1:67" s="55" customFormat="1" ht="13">
      <c r="A85" s="796" t="s">
        <v>47</v>
      </c>
      <c r="B85" s="797">
        <v>94</v>
      </c>
      <c r="C85" s="1052"/>
      <c r="D85" s="797">
        <v>42</v>
      </c>
      <c r="E85" s="797">
        <v>64</v>
      </c>
      <c r="F85" s="797">
        <v>25</v>
      </c>
      <c r="G85" s="797">
        <v>0</v>
      </c>
      <c r="H85" s="797">
        <v>0</v>
      </c>
      <c r="I85" s="797">
        <v>0</v>
      </c>
      <c r="J85" s="797">
        <v>0</v>
      </c>
      <c r="K85" s="797">
        <v>0</v>
      </c>
      <c r="L85" s="797">
        <v>0</v>
      </c>
      <c r="M85" s="797">
        <v>66</v>
      </c>
      <c r="N85" s="797">
        <v>21</v>
      </c>
      <c r="O85" s="797">
        <v>0</v>
      </c>
      <c r="P85" s="797">
        <v>0</v>
      </c>
      <c r="Q85" s="797">
        <v>0</v>
      </c>
      <c r="R85" s="797">
        <v>0</v>
      </c>
      <c r="S85" s="797"/>
      <c r="T85" s="797"/>
      <c r="U85" s="797">
        <f t="shared" si="78"/>
        <v>224</v>
      </c>
      <c r="V85" s="799">
        <f t="shared" si="79"/>
        <v>88</v>
      </c>
      <c r="X85" s="363" t="s">
        <v>47</v>
      </c>
      <c r="Y85" s="367">
        <v>5</v>
      </c>
      <c r="Z85" s="1058"/>
      <c r="AA85" s="367">
        <v>2</v>
      </c>
      <c r="AB85" s="367">
        <v>4</v>
      </c>
      <c r="AC85" s="367">
        <v>1</v>
      </c>
      <c r="AD85" s="367">
        <v>0</v>
      </c>
      <c r="AE85" s="367">
        <v>0</v>
      </c>
      <c r="AF85" s="367">
        <v>0</v>
      </c>
      <c r="AG85" s="367">
        <v>0</v>
      </c>
      <c r="AH85" s="367">
        <v>0</v>
      </c>
      <c r="AI85" s="367">
        <v>0</v>
      </c>
      <c r="AJ85" s="367">
        <v>10</v>
      </c>
      <c r="AK85" s="367">
        <v>4</v>
      </c>
      <c r="AL85" s="367">
        <v>0</v>
      </c>
      <c r="AM85" s="367">
        <v>0</v>
      </c>
      <c r="AN85" s="367">
        <v>0</v>
      </c>
      <c r="AO85" s="367">
        <v>0</v>
      </c>
      <c r="AP85" s="367"/>
      <c r="AQ85" s="367"/>
      <c r="AR85" s="358">
        <f t="shared" si="80"/>
        <v>19</v>
      </c>
      <c r="AS85" s="460">
        <f t="shared" si="81"/>
        <v>7</v>
      </c>
      <c r="AU85" s="363" t="s">
        <v>47</v>
      </c>
      <c r="AV85" s="367">
        <v>2</v>
      </c>
      <c r="AW85" s="367">
        <v>1</v>
      </c>
      <c r="AX85" s="367"/>
      <c r="AY85" s="367"/>
      <c r="AZ85" s="367"/>
      <c r="BA85" s="367">
        <v>2</v>
      </c>
      <c r="BB85" s="367"/>
      <c r="BC85" s="367"/>
      <c r="BD85" s="367"/>
      <c r="BE85" s="367">
        <f t="shared" si="82"/>
        <v>5</v>
      </c>
      <c r="BF85" s="367">
        <v>5</v>
      </c>
      <c r="BG85" s="367">
        <v>5</v>
      </c>
      <c r="BH85" s="367">
        <f t="shared" si="83"/>
        <v>10</v>
      </c>
      <c r="BI85" s="368">
        <v>1</v>
      </c>
      <c r="BK85" s="229" t="s">
        <v>183</v>
      </c>
      <c r="BL85" s="223">
        <v>10</v>
      </c>
      <c r="BM85" s="223">
        <v>3</v>
      </c>
      <c r="BN85" s="223"/>
      <c r="BO85" s="224"/>
    </row>
    <row r="86" spans="1:67" s="55" customFormat="1" ht="13">
      <c r="A86" s="793" t="s">
        <v>48</v>
      </c>
      <c r="B86" s="802"/>
      <c r="C86" s="1054"/>
      <c r="D86" s="802"/>
      <c r="E86" s="802"/>
      <c r="F86" s="802"/>
      <c r="G86" s="802"/>
      <c r="H86" s="802"/>
      <c r="I86" s="802"/>
      <c r="J86" s="802"/>
      <c r="K86" s="802"/>
      <c r="L86" s="802"/>
      <c r="M86" s="802"/>
      <c r="N86" s="802"/>
      <c r="O86" s="802"/>
      <c r="P86" s="802"/>
      <c r="Q86" s="802"/>
      <c r="R86" s="802"/>
      <c r="S86" s="802"/>
      <c r="T86" s="802"/>
      <c r="U86" s="797">
        <f t="shared" si="78"/>
        <v>0</v>
      </c>
      <c r="V86" s="799">
        <f t="shared" si="79"/>
        <v>0</v>
      </c>
      <c r="X86" s="362" t="s">
        <v>48</v>
      </c>
      <c r="Y86" s="367"/>
      <c r="Z86" s="1058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/>
      <c r="AR86" s="358">
        <f t="shared" si="80"/>
        <v>0</v>
      </c>
      <c r="AS86" s="460">
        <f t="shared" si="81"/>
        <v>0</v>
      </c>
      <c r="AU86" s="362" t="s">
        <v>48</v>
      </c>
      <c r="AV86" s="367"/>
      <c r="AW86" s="367"/>
      <c r="AX86" s="367"/>
      <c r="AY86" s="367"/>
      <c r="AZ86" s="367"/>
      <c r="BA86" s="367"/>
      <c r="BB86" s="367"/>
      <c r="BC86" s="367"/>
      <c r="BD86" s="367"/>
      <c r="BE86" s="367">
        <f t="shared" si="82"/>
        <v>0</v>
      </c>
      <c r="BF86" s="367"/>
      <c r="BG86" s="367"/>
      <c r="BH86" s="367">
        <f t="shared" si="83"/>
        <v>0</v>
      </c>
      <c r="BI86" s="368"/>
      <c r="BK86" s="222" t="s">
        <v>268</v>
      </c>
      <c r="BL86" s="223"/>
      <c r="BM86" s="223"/>
      <c r="BN86" s="223"/>
      <c r="BO86" s="224"/>
    </row>
    <row r="87" spans="1:67" s="55" customFormat="1" ht="13">
      <c r="A87" s="796" t="s">
        <v>49</v>
      </c>
      <c r="B87" s="797">
        <v>0</v>
      </c>
      <c r="C87" s="1052"/>
      <c r="D87" s="797">
        <v>0</v>
      </c>
      <c r="E87" s="797">
        <v>0</v>
      </c>
      <c r="F87" s="797">
        <v>0</v>
      </c>
      <c r="G87" s="797">
        <v>0</v>
      </c>
      <c r="H87" s="797">
        <v>0</v>
      </c>
      <c r="I87" s="797">
        <v>0</v>
      </c>
      <c r="J87" s="797">
        <v>0</v>
      </c>
      <c r="K87" s="797">
        <v>0</v>
      </c>
      <c r="L87" s="797">
        <v>0</v>
      </c>
      <c r="M87" s="797">
        <v>0</v>
      </c>
      <c r="N87" s="797">
        <v>0</v>
      </c>
      <c r="O87" s="797">
        <v>0</v>
      </c>
      <c r="P87" s="797">
        <v>0</v>
      </c>
      <c r="Q87" s="797">
        <v>0</v>
      </c>
      <c r="R87" s="797">
        <v>0</v>
      </c>
      <c r="S87" s="797"/>
      <c r="T87" s="797"/>
      <c r="U87" s="797">
        <f t="shared" si="78"/>
        <v>0</v>
      </c>
      <c r="V87" s="799">
        <f t="shared" si="79"/>
        <v>0</v>
      </c>
      <c r="X87" s="363" t="s">
        <v>49</v>
      </c>
      <c r="Y87" s="367">
        <v>0</v>
      </c>
      <c r="Z87" s="1058"/>
      <c r="AA87" s="367">
        <v>0</v>
      </c>
      <c r="AB87" s="367">
        <v>0</v>
      </c>
      <c r="AC87" s="367">
        <v>0</v>
      </c>
      <c r="AD87" s="367">
        <v>0</v>
      </c>
      <c r="AE87" s="367">
        <v>0</v>
      </c>
      <c r="AF87" s="367">
        <v>0</v>
      </c>
      <c r="AG87" s="367">
        <v>0</v>
      </c>
      <c r="AH87" s="367">
        <v>0</v>
      </c>
      <c r="AI87" s="367">
        <v>0</v>
      </c>
      <c r="AJ87" s="367">
        <v>0</v>
      </c>
      <c r="AK87" s="367">
        <v>0</v>
      </c>
      <c r="AL87" s="367">
        <v>0</v>
      </c>
      <c r="AM87" s="367">
        <v>0</v>
      </c>
      <c r="AN87" s="367">
        <v>0</v>
      </c>
      <c r="AO87" s="367">
        <v>0</v>
      </c>
      <c r="AP87" s="367"/>
      <c r="AQ87" s="367"/>
      <c r="AR87" s="358">
        <f t="shared" si="80"/>
        <v>0</v>
      </c>
      <c r="AS87" s="460">
        <f t="shared" si="81"/>
        <v>0</v>
      </c>
      <c r="AU87" s="363" t="s">
        <v>49</v>
      </c>
      <c r="AV87" s="367"/>
      <c r="AW87" s="367"/>
      <c r="AX87" s="367"/>
      <c r="AY87" s="367"/>
      <c r="AZ87" s="367"/>
      <c r="BA87" s="367"/>
      <c r="BB87" s="367"/>
      <c r="BC87" s="367"/>
      <c r="BD87" s="367"/>
      <c r="BE87" s="367">
        <f t="shared" si="82"/>
        <v>0</v>
      </c>
      <c r="BF87" s="367"/>
      <c r="BG87" s="367"/>
      <c r="BH87" s="367">
        <f t="shared" si="83"/>
        <v>0</v>
      </c>
      <c r="BI87" s="368">
        <v>0</v>
      </c>
      <c r="BK87" s="225" t="s">
        <v>49</v>
      </c>
      <c r="BL87" s="223"/>
      <c r="BM87" s="223"/>
      <c r="BN87" s="223"/>
      <c r="BO87" s="224"/>
    </row>
    <row r="88" spans="1:67" s="55" customFormat="1" ht="13">
      <c r="A88" s="796" t="s">
        <v>50</v>
      </c>
      <c r="B88" s="797">
        <v>388</v>
      </c>
      <c r="C88" s="1052"/>
      <c r="D88" s="797">
        <v>185</v>
      </c>
      <c r="E88" s="797">
        <v>176</v>
      </c>
      <c r="F88" s="797">
        <v>77</v>
      </c>
      <c r="G88" s="797">
        <v>0</v>
      </c>
      <c r="H88" s="797">
        <v>0</v>
      </c>
      <c r="I88" s="797">
        <v>0</v>
      </c>
      <c r="J88" s="797">
        <v>0</v>
      </c>
      <c r="K88" s="797">
        <v>75</v>
      </c>
      <c r="L88" s="797">
        <v>38</v>
      </c>
      <c r="M88" s="797">
        <v>177</v>
      </c>
      <c r="N88" s="797">
        <v>63</v>
      </c>
      <c r="O88" s="797">
        <v>0</v>
      </c>
      <c r="P88" s="797">
        <v>0</v>
      </c>
      <c r="Q88" s="797">
        <v>42</v>
      </c>
      <c r="R88" s="797">
        <v>19</v>
      </c>
      <c r="S88" s="797"/>
      <c r="T88" s="797"/>
      <c r="U88" s="797">
        <f t="shared" si="78"/>
        <v>858</v>
      </c>
      <c r="V88" s="799">
        <f t="shared" si="79"/>
        <v>382</v>
      </c>
      <c r="X88" s="363" t="s">
        <v>50</v>
      </c>
      <c r="Y88" s="367">
        <v>56</v>
      </c>
      <c r="Z88" s="1058"/>
      <c r="AA88" s="367">
        <v>23</v>
      </c>
      <c r="AB88" s="367">
        <v>23</v>
      </c>
      <c r="AC88" s="367">
        <v>8</v>
      </c>
      <c r="AD88" s="367">
        <v>0</v>
      </c>
      <c r="AE88" s="367">
        <v>0</v>
      </c>
      <c r="AF88" s="367">
        <v>0</v>
      </c>
      <c r="AG88" s="367">
        <v>0</v>
      </c>
      <c r="AH88" s="367">
        <v>2</v>
      </c>
      <c r="AI88" s="367">
        <v>0</v>
      </c>
      <c r="AJ88" s="367">
        <v>52</v>
      </c>
      <c r="AK88" s="367">
        <v>16</v>
      </c>
      <c r="AL88" s="367">
        <v>0</v>
      </c>
      <c r="AM88" s="367">
        <v>0</v>
      </c>
      <c r="AN88" s="367">
        <v>12</v>
      </c>
      <c r="AO88" s="367">
        <v>5</v>
      </c>
      <c r="AP88" s="367"/>
      <c r="AQ88" s="367"/>
      <c r="AR88" s="358">
        <f t="shared" si="80"/>
        <v>145</v>
      </c>
      <c r="AS88" s="460">
        <f t="shared" si="81"/>
        <v>52</v>
      </c>
      <c r="AU88" s="363" t="s">
        <v>50</v>
      </c>
      <c r="AV88" s="367">
        <v>5</v>
      </c>
      <c r="AW88" s="367">
        <v>3</v>
      </c>
      <c r="AX88" s="367"/>
      <c r="AY88" s="367"/>
      <c r="AZ88" s="367">
        <v>1</v>
      </c>
      <c r="BA88" s="367">
        <v>2</v>
      </c>
      <c r="BB88" s="367"/>
      <c r="BC88" s="367">
        <v>1</v>
      </c>
      <c r="BD88" s="367"/>
      <c r="BE88" s="367">
        <f t="shared" si="82"/>
        <v>12</v>
      </c>
      <c r="BF88" s="367">
        <v>12</v>
      </c>
      <c r="BG88" s="367">
        <v>0</v>
      </c>
      <c r="BH88" s="367">
        <f t="shared" si="83"/>
        <v>12</v>
      </c>
      <c r="BI88" s="368">
        <v>2</v>
      </c>
      <c r="BK88" s="225" t="s">
        <v>50</v>
      </c>
      <c r="BL88" s="228">
        <v>34</v>
      </c>
      <c r="BM88" s="86">
        <v>6</v>
      </c>
      <c r="BN88" s="223">
        <v>5</v>
      </c>
      <c r="BO88" s="224">
        <v>4</v>
      </c>
    </row>
    <row r="89" spans="1:67" s="55" customFormat="1" ht="13">
      <c r="A89" s="796" t="s">
        <v>51</v>
      </c>
      <c r="B89" s="797">
        <v>0</v>
      </c>
      <c r="C89" s="1052"/>
      <c r="D89" s="797">
        <v>0</v>
      </c>
      <c r="E89" s="797">
        <v>0</v>
      </c>
      <c r="F89" s="797">
        <v>0</v>
      </c>
      <c r="G89" s="797">
        <v>0</v>
      </c>
      <c r="H89" s="797">
        <v>0</v>
      </c>
      <c r="I89" s="797">
        <v>0</v>
      </c>
      <c r="J89" s="797">
        <v>0</v>
      </c>
      <c r="K89" s="797">
        <v>0</v>
      </c>
      <c r="L89" s="797">
        <v>0</v>
      </c>
      <c r="M89" s="797">
        <v>0</v>
      </c>
      <c r="N89" s="797">
        <v>0</v>
      </c>
      <c r="O89" s="797">
        <v>0</v>
      </c>
      <c r="P89" s="797">
        <v>0</v>
      </c>
      <c r="Q89" s="797">
        <v>0</v>
      </c>
      <c r="R89" s="797">
        <v>0</v>
      </c>
      <c r="S89" s="797"/>
      <c r="T89" s="797"/>
      <c r="U89" s="797">
        <f t="shared" si="78"/>
        <v>0</v>
      </c>
      <c r="V89" s="799">
        <f t="shared" si="79"/>
        <v>0</v>
      </c>
      <c r="X89" s="363" t="s">
        <v>51</v>
      </c>
      <c r="Y89" s="367">
        <v>0</v>
      </c>
      <c r="Z89" s="1058"/>
      <c r="AA89" s="367">
        <v>0</v>
      </c>
      <c r="AB89" s="367">
        <v>0</v>
      </c>
      <c r="AC89" s="367">
        <v>0</v>
      </c>
      <c r="AD89" s="367">
        <v>0</v>
      </c>
      <c r="AE89" s="367">
        <v>0</v>
      </c>
      <c r="AF89" s="367">
        <v>0</v>
      </c>
      <c r="AG89" s="367">
        <v>0</v>
      </c>
      <c r="AH89" s="367">
        <v>0</v>
      </c>
      <c r="AI89" s="367">
        <v>0</v>
      </c>
      <c r="AJ89" s="367">
        <v>0</v>
      </c>
      <c r="AK89" s="367">
        <v>0</v>
      </c>
      <c r="AL89" s="367">
        <v>0</v>
      </c>
      <c r="AM89" s="367">
        <v>0</v>
      </c>
      <c r="AN89" s="367">
        <v>0</v>
      </c>
      <c r="AO89" s="367">
        <v>0</v>
      </c>
      <c r="AP89" s="367"/>
      <c r="AQ89" s="367"/>
      <c r="AR89" s="358">
        <f t="shared" si="80"/>
        <v>0</v>
      </c>
      <c r="AS89" s="460">
        <f t="shared" si="81"/>
        <v>0</v>
      </c>
      <c r="AU89" s="363" t="s">
        <v>51</v>
      </c>
      <c r="AV89" s="367"/>
      <c r="AW89" s="367"/>
      <c r="AX89" s="367"/>
      <c r="AY89" s="367"/>
      <c r="AZ89" s="367"/>
      <c r="BA89" s="367"/>
      <c r="BB89" s="367"/>
      <c r="BC89" s="367"/>
      <c r="BD89" s="367"/>
      <c r="BE89" s="367">
        <f t="shared" si="82"/>
        <v>0</v>
      </c>
      <c r="BF89" s="367"/>
      <c r="BG89" s="367"/>
      <c r="BH89" s="367">
        <f t="shared" si="83"/>
        <v>0</v>
      </c>
      <c r="BI89" s="368">
        <v>0</v>
      </c>
      <c r="BK89" s="225" t="s">
        <v>51</v>
      </c>
      <c r="BL89" s="228"/>
      <c r="BM89" s="86"/>
      <c r="BN89" s="223"/>
      <c r="BO89" s="224"/>
    </row>
    <row r="90" spans="1:67" s="55" customFormat="1" ht="13">
      <c r="A90" s="796" t="s">
        <v>52</v>
      </c>
      <c r="B90" s="797">
        <v>198</v>
      </c>
      <c r="C90" s="1052"/>
      <c r="D90" s="797">
        <v>69</v>
      </c>
      <c r="E90" s="797">
        <v>84</v>
      </c>
      <c r="F90" s="797">
        <v>38</v>
      </c>
      <c r="G90" s="797">
        <v>0</v>
      </c>
      <c r="H90" s="797">
        <v>0</v>
      </c>
      <c r="I90" s="797">
        <v>71</v>
      </c>
      <c r="J90" s="797">
        <v>20</v>
      </c>
      <c r="K90" s="797">
        <v>0</v>
      </c>
      <c r="L90" s="797">
        <v>0</v>
      </c>
      <c r="M90" s="797">
        <v>43</v>
      </c>
      <c r="N90" s="797">
        <v>16</v>
      </c>
      <c r="O90" s="797">
        <v>0</v>
      </c>
      <c r="P90" s="797">
        <v>0</v>
      </c>
      <c r="Q90" s="797">
        <v>18</v>
      </c>
      <c r="R90" s="797">
        <v>6</v>
      </c>
      <c r="S90" s="797"/>
      <c r="T90" s="797"/>
      <c r="U90" s="797">
        <f t="shared" si="78"/>
        <v>414</v>
      </c>
      <c r="V90" s="799">
        <f t="shared" si="79"/>
        <v>149</v>
      </c>
      <c r="X90" s="363" t="s">
        <v>52</v>
      </c>
      <c r="Y90" s="367">
        <v>11</v>
      </c>
      <c r="Z90" s="1058"/>
      <c r="AA90" s="367">
        <v>4</v>
      </c>
      <c r="AB90" s="367">
        <v>2</v>
      </c>
      <c r="AC90" s="367">
        <v>1</v>
      </c>
      <c r="AD90" s="367">
        <v>0</v>
      </c>
      <c r="AE90" s="367">
        <v>0</v>
      </c>
      <c r="AF90" s="367">
        <v>3</v>
      </c>
      <c r="AG90" s="367">
        <v>1</v>
      </c>
      <c r="AH90" s="367">
        <v>0</v>
      </c>
      <c r="AI90" s="367">
        <v>0</v>
      </c>
      <c r="AJ90" s="367">
        <v>12</v>
      </c>
      <c r="AK90" s="367">
        <v>3</v>
      </c>
      <c r="AL90" s="367">
        <v>0</v>
      </c>
      <c r="AM90" s="367">
        <v>0</v>
      </c>
      <c r="AN90" s="367">
        <v>1</v>
      </c>
      <c r="AO90" s="367">
        <v>0</v>
      </c>
      <c r="AP90" s="367"/>
      <c r="AQ90" s="367"/>
      <c r="AR90" s="358">
        <f t="shared" si="80"/>
        <v>29</v>
      </c>
      <c r="AS90" s="460">
        <f t="shared" si="81"/>
        <v>9</v>
      </c>
      <c r="AU90" s="363" t="s">
        <v>52</v>
      </c>
      <c r="AV90" s="367">
        <v>4</v>
      </c>
      <c r="AW90" s="367">
        <v>2</v>
      </c>
      <c r="AX90" s="367"/>
      <c r="AY90" s="367">
        <v>2</v>
      </c>
      <c r="AZ90" s="367"/>
      <c r="BA90" s="367">
        <v>1</v>
      </c>
      <c r="BB90" s="367"/>
      <c r="BC90" s="367">
        <v>1</v>
      </c>
      <c r="BD90" s="367"/>
      <c r="BE90" s="367">
        <f t="shared" si="82"/>
        <v>10</v>
      </c>
      <c r="BF90" s="367">
        <v>6</v>
      </c>
      <c r="BG90" s="367">
        <v>4</v>
      </c>
      <c r="BH90" s="367">
        <f t="shared" si="83"/>
        <v>10</v>
      </c>
      <c r="BI90" s="368">
        <v>2</v>
      </c>
      <c r="BK90" s="225" t="s">
        <v>52</v>
      </c>
      <c r="BL90" s="228">
        <v>20</v>
      </c>
      <c r="BM90" s="86">
        <v>8</v>
      </c>
      <c r="BN90" s="223">
        <v>3</v>
      </c>
      <c r="BO90" s="224">
        <v>3</v>
      </c>
    </row>
    <row r="91" spans="1:67" s="55" customFormat="1" ht="13">
      <c r="A91" s="796" t="s">
        <v>53</v>
      </c>
      <c r="B91" s="797">
        <v>0</v>
      </c>
      <c r="C91" s="1052"/>
      <c r="D91" s="797">
        <v>0</v>
      </c>
      <c r="E91" s="797">
        <v>0</v>
      </c>
      <c r="F91" s="797">
        <v>0</v>
      </c>
      <c r="G91" s="797">
        <v>0</v>
      </c>
      <c r="H91" s="797">
        <v>0</v>
      </c>
      <c r="I91" s="797">
        <v>0</v>
      </c>
      <c r="J91" s="797">
        <v>0</v>
      </c>
      <c r="K91" s="797">
        <v>0</v>
      </c>
      <c r="L91" s="797">
        <v>0</v>
      </c>
      <c r="M91" s="797">
        <v>0</v>
      </c>
      <c r="N91" s="797">
        <v>0</v>
      </c>
      <c r="O91" s="797">
        <v>0</v>
      </c>
      <c r="P91" s="797">
        <v>0</v>
      </c>
      <c r="Q91" s="797">
        <v>0</v>
      </c>
      <c r="R91" s="797">
        <v>0</v>
      </c>
      <c r="S91" s="797"/>
      <c r="T91" s="797"/>
      <c r="U91" s="797">
        <f t="shared" si="78"/>
        <v>0</v>
      </c>
      <c r="V91" s="799">
        <f t="shared" si="79"/>
        <v>0</v>
      </c>
      <c r="X91" s="363" t="s">
        <v>53</v>
      </c>
      <c r="Y91" s="367">
        <v>0</v>
      </c>
      <c r="Z91" s="1058"/>
      <c r="AA91" s="367">
        <v>0</v>
      </c>
      <c r="AB91" s="367">
        <v>0</v>
      </c>
      <c r="AC91" s="367">
        <v>0</v>
      </c>
      <c r="AD91" s="367">
        <v>0</v>
      </c>
      <c r="AE91" s="367">
        <v>0</v>
      </c>
      <c r="AF91" s="367">
        <v>0</v>
      </c>
      <c r="AG91" s="367">
        <v>0</v>
      </c>
      <c r="AH91" s="367">
        <v>0</v>
      </c>
      <c r="AI91" s="367">
        <v>0</v>
      </c>
      <c r="AJ91" s="367">
        <v>0</v>
      </c>
      <c r="AK91" s="367">
        <v>0</v>
      </c>
      <c r="AL91" s="367">
        <v>0</v>
      </c>
      <c r="AM91" s="367">
        <v>0</v>
      </c>
      <c r="AN91" s="367">
        <v>0</v>
      </c>
      <c r="AO91" s="367">
        <v>0</v>
      </c>
      <c r="AP91" s="367"/>
      <c r="AQ91" s="367"/>
      <c r="AR91" s="358">
        <f t="shared" si="80"/>
        <v>0</v>
      </c>
      <c r="AS91" s="460">
        <f t="shared" si="81"/>
        <v>0</v>
      </c>
      <c r="AU91" s="363" t="s">
        <v>53</v>
      </c>
      <c r="AV91" s="367"/>
      <c r="AW91" s="367"/>
      <c r="AX91" s="367"/>
      <c r="AY91" s="367"/>
      <c r="AZ91" s="367"/>
      <c r="BA91" s="367"/>
      <c r="BB91" s="367"/>
      <c r="BC91" s="367"/>
      <c r="BD91" s="367"/>
      <c r="BE91" s="367">
        <f t="shared" si="82"/>
        <v>0</v>
      </c>
      <c r="BF91" s="367"/>
      <c r="BG91" s="367"/>
      <c r="BH91" s="367">
        <f t="shared" si="83"/>
        <v>0</v>
      </c>
      <c r="BI91" s="368">
        <v>0</v>
      </c>
      <c r="BK91" s="225" t="s">
        <v>53</v>
      </c>
      <c r="BL91" s="228"/>
      <c r="BM91" s="86"/>
      <c r="BN91" s="223"/>
      <c r="BO91" s="224"/>
    </row>
    <row r="92" spans="1:67" s="55" customFormat="1" ht="13">
      <c r="A92" s="793" t="s">
        <v>54</v>
      </c>
      <c r="B92" s="802"/>
      <c r="C92" s="1054"/>
      <c r="D92" s="802"/>
      <c r="E92" s="802"/>
      <c r="F92" s="802"/>
      <c r="G92" s="802"/>
      <c r="H92" s="802"/>
      <c r="I92" s="802"/>
      <c r="J92" s="802"/>
      <c r="K92" s="802"/>
      <c r="L92" s="802"/>
      <c r="M92" s="802"/>
      <c r="N92" s="802"/>
      <c r="O92" s="802"/>
      <c r="P92" s="802"/>
      <c r="Q92" s="802"/>
      <c r="R92" s="802"/>
      <c r="S92" s="802"/>
      <c r="T92" s="802"/>
      <c r="U92" s="797">
        <f t="shared" si="78"/>
        <v>0</v>
      </c>
      <c r="V92" s="799">
        <f t="shared" si="79"/>
        <v>0</v>
      </c>
      <c r="X92" s="362" t="s">
        <v>54</v>
      </c>
      <c r="Y92" s="367"/>
      <c r="Z92" s="1058"/>
      <c r="AA92" s="367"/>
      <c r="AB92" s="367"/>
      <c r="AC92" s="367"/>
      <c r="AD92" s="367"/>
      <c r="AE92" s="367"/>
      <c r="AF92" s="367"/>
      <c r="AG92" s="367"/>
      <c r="AH92" s="367"/>
      <c r="AI92" s="367"/>
      <c r="AJ92" s="367"/>
      <c r="AK92" s="367"/>
      <c r="AL92" s="367"/>
      <c r="AM92" s="367"/>
      <c r="AN92" s="367"/>
      <c r="AO92" s="367"/>
      <c r="AP92" s="367"/>
      <c r="AQ92" s="367"/>
      <c r="AR92" s="358">
        <f t="shared" si="80"/>
        <v>0</v>
      </c>
      <c r="AS92" s="460">
        <f t="shared" si="81"/>
        <v>0</v>
      </c>
      <c r="AU92" s="362" t="s">
        <v>54</v>
      </c>
      <c r="AV92" s="367"/>
      <c r="AW92" s="367"/>
      <c r="AX92" s="367"/>
      <c r="AY92" s="367"/>
      <c r="AZ92" s="367"/>
      <c r="BA92" s="367"/>
      <c r="BB92" s="367"/>
      <c r="BC92" s="367"/>
      <c r="BD92" s="367"/>
      <c r="BE92" s="367">
        <f t="shared" si="82"/>
        <v>0</v>
      </c>
      <c r="BF92" s="367"/>
      <c r="BG92" s="367"/>
      <c r="BH92" s="367">
        <f t="shared" si="83"/>
        <v>0</v>
      </c>
      <c r="BI92" s="368"/>
      <c r="BK92" s="222" t="s">
        <v>54</v>
      </c>
      <c r="BL92" s="223"/>
      <c r="BM92" s="223"/>
      <c r="BN92" s="223"/>
      <c r="BO92" s="224"/>
    </row>
    <row r="93" spans="1:67" s="55" customFormat="1" ht="13">
      <c r="A93" s="796" t="s">
        <v>55</v>
      </c>
      <c r="B93" s="797">
        <v>0</v>
      </c>
      <c r="C93" s="1052"/>
      <c r="D93" s="797">
        <v>0</v>
      </c>
      <c r="E93" s="797">
        <v>0</v>
      </c>
      <c r="F93" s="797">
        <v>0</v>
      </c>
      <c r="G93" s="797">
        <v>0</v>
      </c>
      <c r="H93" s="797">
        <v>0</v>
      </c>
      <c r="I93" s="797">
        <v>0</v>
      </c>
      <c r="J93" s="797">
        <v>0</v>
      </c>
      <c r="K93" s="797">
        <v>0</v>
      </c>
      <c r="L93" s="797">
        <v>0</v>
      </c>
      <c r="M93" s="797">
        <v>0</v>
      </c>
      <c r="N93" s="797">
        <v>0</v>
      </c>
      <c r="O93" s="797">
        <v>0</v>
      </c>
      <c r="P93" s="797">
        <v>0</v>
      </c>
      <c r="Q93" s="797">
        <v>0</v>
      </c>
      <c r="R93" s="797">
        <v>0</v>
      </c>
      <c r="S93" s="797"/>
      <c r="T93" s="797"/>
      <c r="U93" s="797">
        <f t="shared" si="78"/>
        <v>0</v>
      </c>
      <c r="V93" s="799">
        <f t="shared" si="79"/>
        <v>0</v>
      </c>
      <c r="X93" s="363" t="s">
        <v>55</v>
      </c>
      <c r="Y93" s="367">
        <v>0</v>
      </c>
      <c r="Z93" s="1058"/>
      <c r="AA93" s="367">
        <v>0</v>
      </c>
      <c r="AB93" s="367">
        <v>0</v>
      </c>
      <c r="AC93" s="367">
        <v>0</v>
      </c>
      <c r="AD93" s="367">
        <v>0</v>
      </c>
      <c r="AE93" s="367">
        <v>0</v>
      </c>
      <c r="AF93" s="367">
        <v>0</v>
      </c>
      <c r="AG93" s="367">
        <v>0</v>
      </c>
      <c r="AH93" s="367">
        <v>0</v>
      </c>
      <c r="AI93" s="367">
        <v>0</v>
      </c>
      <c r="AJ93" s="367">
        <v>0</v>
      </c>
      <c r="AK93" s="367">
        <v>0</v>
      </c>
      <c r="AL93" s="367">
        <v>0</v>
      </c>
      <c r="AM93" s="367">
        <v>0</v>
      </c>
      <c r="AN93" s="367">
        <v>0</v>
      </c>
      <c r="AO93" s="367">
        <v>0</v>
      </c>
      <c r="AP93" s="367"/>
      <c r="AQ93" s="367"/>
      <c r="AR93" s="358">
        <f t="shared" si="80"/>
        <v>0</v>
      </c>
      <c r="AS93" s="460">
        <f t="shared" si="81"/>
        <v>0</v>
      </c>
      <c r="AU93" s="363" t="s">
        <v>55</v>
      </c>
      <c r="AV93" s="367"/>
      <c r="AW93" s="367"/>
      <c r="AX93" s="367"/>
      <c r="AY93" s="367"/>
      <c r="AZ93" s="367"/>
      <c r="BA93" s="367"/>
      <c r="BB93" s="367"/>
      <c r="BC93" s="367"/>
      <c r="BD93" s="367"/>
      <c r="BE93" s="367">
        <f t="shared" si="82"/>
        <v>0</v>
      </c>
      <c r="BF93" s="367"/>
      <c r="BG93" s="367"/>
      <c r="BH93" s="367">
        <f t="shared" si="83"/>
        <v>0</v>
      </c>
      <c r="BI93" s="368">
        <v>0</v>
      </c>
      <c r="BK93" s="225" t="s">
        <v>55</v>
      </c>
      <c r="BL93" s="223"/>
      <c r="BM93" s="223"/>
      <c r="BN93" s="223"/>
      <c r="BO93" s="224"/>
    </row>
    <row r="94" spans="1:67" s="55" customFormat="1" ht="13">
      <c r="A94" s="796" t="s">
        <v>56</v>
      </c>
      <c r="B94" s="797">
        <v>98</v>
      </c>
      <c r="C94" s="1052"/>
      <c r="D94" s="797">
        <v>54</v>
      </c>
      <c r="E94" s="797">
        <v>44</v>
      </c>
      <c r="F94" s="797">
        <v>27</v>
      </c>
      <c r="G94" s="797">
        <v>0</v>
      </c>
      <c r="H94" s="797">
        <v>0</v>
      </c>
      <c r="I94" s="797">
        <v>0</v>
      </c>
      <c r="J94" s="797">
        <v>0</v>
      </c>
      <c r="K94" s="797">
        <v>0</v>
      </c>
      <c r="L94" s="797">
        <v>0</v>
      </c>
      <c r="M94" s="797">
        <v>26</v>
      </c>
      <c r="N94" s="797">
        <v>14</v>
      </c>
      <c r="O94" s="797">
        <v>0</v>
      </c>
      <c r="P94" s="797">
        <v>0</v>
      </c>
      <c r="Q94" s="797">
        <v>5</v>
      </c>
      <c r="R94" s="797">
        <v>0</v>
      </c>
      <c r="S94" s="797"/>
      <c r="T94" s="797"/>
      <c r="U94" s="797">
        <f t="shared" si="78"/>
        <v>173</v>
      </c>
      <c r="V94" s="799">
        <f t="shared" si="79"/>
        <v>95</v>
      </c>
      <c r="X94" s="363" t="s">
        <v>56</v>
      </c>
      <c r="Y94" s="367">
        <v>2</v>
      </c>
      <c r="Z94" s="1058"/>
      <c r="AA94" s="367">
        <v>0</v>
      </c>
      <c r="AB94" s="367">
        <v>0</v>
      </c>
      <c r="AC94" s="367">
        <v>0</v>
      </c>
      <c r="AD94" s="367">
        <v>0</v>
      </c>
      <c r="AE94" s="367">
        <v>0</v>
      </c>
      <c r="AF94" s="367">
        <v>0</v>
      </c>
      <c r="AG94" s="367">
        <v>0</v>
      </c>
      <c r="AH94" s="367">
        <v>0</v>
      </c>
      <c r="AI94" s="367">
        <v>0</v>
      </c>
      <c r="AJ94" s="367">
        <v>7</v>
      </c>
      <c r="AK94" s="367">
        <v>3</v>
      </c>
      <c r="AL94" s="367">
        <v>0</v>
      </c>
      <c r="AM94" s="367">
        <v>0</v>
      </c>
      <c r="AN94" s="367">
        <v>2</v>
      </c>
      <c r="AO94" s="367">
        <v>0</v>
      </c>
      <c r="AP94" s="367"/>
      <c r="AQ94" s="367"/>
      <c r="AR94" s="358">
        <f t="shared" si="80"/>
        <v>11</v>
      </c>
      <c r="AS94" s="460">
        <f t="shared" si="81"/>
        <v>3</v>
      </c>
      <c r="AU94" s="363" t="s">
        <v>56</v>
      </c>
      <c r="AV94" s="367">
        <v>2</v>
      </c>
      <c r="AW94" s="367">
        <v>1</v>
      </c>
      <c r="AX94" s="367"/>
      <c r="AY94" s="367"/>
      <c r="AZ94" s="367"/>
      <c r="BA94" s="367">
        <v>1</v>
      </c>
      <c r="BB94" s="367"/>
      <c r="BC94" s="367">
        <v>1</v>
      </c>
      <c r="BD94" s="367"/>
      <c r="BE94" s="367">
        <f t="shared" si="82"/>
        <v>5</v>
      </c>
      <c r="BF94" s="367">
        <v>5</v>
      </c>
      <c r="BG94" s="367">
        <v>0</v>
      </c>
      <c r="BH94" s="367">
        <f t="shared" si="83"/>
        <v>5</v>
      </c>
      <c r="BI94" s="368">
        <v>1</v>
      </c>
      <c r="BK94" s="225" t="s">
        <v>56</v>
      </c>
      <c r="BL94" s="223">
        <v>8</v>
      </c>
      <c r="BM94" s="223">
        <v>4</v>
      </c>
      <c r="BN94" s="223">
        <v>1</v>
      </c>
      <c r="BO94" s="240">
        <v>0</v>
      </c>
    </row>
    <row r="95" spans="1:67" s="55" customFormat="1" ht="13">
      <c r="A95" s="796" t="s">
        <v>57</v>
      </c>
      <c r="B95" s="797">
        <v>0</v>
      </c>
      <c r="C95" s="1052"/>
      <c r="D95" s="797">
        <v>0</v>
      </c>
      <c r="E95" s="797">
        <v>0</v>
      </c>
      <c r="F95" s="797">
        <v>0</v>
      </c>
      <c r="G95" s="797">
        <v>0</v>
      </c>
      <c r="H95" s="797">
        <v>0</v>
      </c>
      <c r="I95" s="797">
        <v>0</v>
      </c>
      <c r="J95" s="797">
        <v>0</v>
      </c>
      <c r="K95" s="797">
        <v>0</v>
      </c>
      <c r="L95" s="797">
        <v>0</v>
      </c>
      <c r="M95" s="797">
        <v>0</v>
      </c>
      <c r="N95" s="797">
        <v>0</v>
      </c>
      <c r="O95" s="797">
        <v>0</v>
      </c>
      <c r="P95" s="797">
        <v>0</v>
      </c>
      <c r="Q95" s="797">
        <v>0</v>
      </c>
      <c r="R95" s="797">
        <v>0</v>
      </c>
      <c r="S95" s="797"/>
      <c r="T95" s="797"/>
      <c r="U95" s="797">
        <f t="shared" si="78"/>
        <v>0</v>
      </c>
      <c r="V95" s="799">
        <f t="shared" si="79"/>
        <v>0</v>
      </c>
      <c r="X95" s="363" t="s">
        <v>57</v>
      </c>
      <c r="Y95" s="367">
        <v>0</v>
      </c>
      <c r="Z95" s="1058"/>
      <c r="AA95" s="367">
        <v>0</v>
      </c>
      <c r="AB95" s="367">
        <v>0</v>
      </c>
      <c r="AC95" s="367">
        <v>0</v>
      </c>
      <c r="AD95" s="367">
        <v>0</v>
      </c>
      <c r="AE95" s="367">
        <v>0</v>
      </c>
      <c r="AF95" s="367">
        <v>0</v>
      </c>
      <c r="AG95" s="367">
        <v>0</v>
      </c>
      <c r="AH95" s="367">
        <v>0</v>
      </c>
      <c r="AI95" s="367">
        <v>0</v>
      </c>
      <c r="AJ95" s="367">
        <v>0</v>
      </c>
      <c r="AK95" s="367">
        <v>0</v>
      </c>
      <c r="AL95" s="367">
        <v>0</v>
      </c>
      <c r="AM95" s="367">
        <v>0</v>
      </c>
      <c r="AN95" s="367">
        <v>0</v>
      </c>
      <c r="AO95" s="367">
        <v>0</v>
      </c>
      <c r="AP95" s="367"/>
      <c r="AQ95" s="367"/>
      <c r="AR95" s="358">
        <f t="shared" si="80"/>
        <v>0</v>
      </c>
      <c r="AS95" s="460">
        <f t="shared" si="81"/>
        <v>0</v>
      </c>
      <c r="AU95" s="363" t="s">
        <v>57</v>
      </c>
      <c r="AV95" s="367"/>
      <c r="AW95" s="367"/>
      <c r="AX95" s="367"/>
      <c r="AY95" s="367"/>
      <c r="AZ95" s="367"/>
      <c r="BA95" s="367"/>
      <c r="BB95" s="367"/>
      <c r="BC95" s="367"/>
      <c r="BD95" s="367"/>
      <c r="BE95" s="367">
        <f t="shared" si="82"/>
        <v>0</v>
      </c>
      <c r="BF95" s="367"/>
      <c r="BG95" s="367"/>
      <c r="BH95" s="367">
        <f t="shared" si="83"/>
        <v>0</v>
      </c>
      <c r="BI95" s="368">
        <v>0</v>
      </c>
      <c r="BK95" s="225" t="s">
        <v>57</v>
      </c>
      <c r="BL95" s="223"/>
      <c r="BM95" s="223"/>
      <c r="BN95" s="223"/>
      <c r="BO95" s="240"/>
    </row>
    <row r="96" spans="1:67" s="55" customFormat="1" ht="13">
      <c r="A96" s="796" t="s">
        <v>58</v>
      </c>
      <c r="B96" s="797">
        <v>0</v>
      </c>
      <c r="C96" s="1052"/>
      <c r="D96" s="797">
        <v>0</v>
      </c>
      <c r="E96" s="797">
        <v>0</v>
      </c>
      <c r="F96" s="797">
        <v>0</v>
      </c>
      <c r="G96" s="797">
        <v>0</v>
      </c>
      <c r="H96" s="797">
        <v>0</v>
      </c>
      <c r="I96" s="797">
        <v>0</v>
      </c>
      <c r="J96" s="797">
        <v>0</v>
      </c>
      <c r="K96" s="797">
        <v>0</v>
      </c>
      <c r="L96" s="797">
        <v>0</v>
      </c>
      <c r="M96" s="797">
        <v>0</v>
      </c>
      <c r="N96" s="797">
        <v>0</v>
      </c>
      <c r="O96" s="797">
        <v>0</v>
      </c>
      <c r="P96" s="797">
        <v>0</v>
      </c>
      <c r="Q96" s="797">
        <v>0</v>
      </c>
      <c r="R96" s="797">
        <v>0</v>
      </c>
      <c r="S96" s="797"/>
      <c r="T96" s="797"/>
      <c r="U96" s="797">
        <f t="shared" si="78"/>
        <v>0</v>
      </c>
      <c r="V96" s="799">
        <f t="shared" si="79"/>
        <v>0</v>
      </c>
      <c r="X96" s="363" t="s">
        <v>58</v>
      </c>
      <c r="Y96" s="367">
        <v>0</v>
      </c>
      <c r="Z96" s="1058"/>
      <c r="AA96" s="367">
        <v>0</v>
      </c>
      <c r="AB96" s="367">
        <v>0</v>
      </c>
      <c r="AC96" s="367">
        <v>0</v>
      </c>
      <c r="AD96" s="367">
        <v>0</v>
      </c>
      <c r="AE96" s="367">
        <v>0</v>
      </c>
      <c r="AF96" s="367">
        <v>0</v>
      </c>
      <c r="AG96" s="367">
        <v>0</v>
      </c>
      <c r="AH96" s="367">
        <v>0</v>
      </c>
      <c r="AI96" s="367">
        <v>0</v>
      </c>
      <c r="AJ96" s="367">
        <v>0</v>
      </c>
      <c r="AK96" s="367">
        <v>0</v>
      </c>
      <c r="AL96" s="367">
        <v>0</v>
      </c>
      <c r="AM96" s="367">
        <v>0</v>
      </c>
      <c r="AN96" s="367">
        <v>0</v>
      </c>
      <c r="AO96" s="367">
        <v>0</v>
      </c>
      <c r="AP96" s="367"/>
      <c r="AQ96" s="367"/>
      <c r="AR96" s="358">
        <f t="shared" si="80"/>
        <v>0</v>
      </c>
      <c r="AS96" s="460">
        <f t="shared" si="81"/>
        <v>0</v>
      </c>
      <c r="AU96" s="363" t="s">
        <v>58</v>
      </c>
      <c r="AV96" s="367"/>
      <c r="AW96" s="367"/>
      <c r="AX96" s="367"/>
      <c r="AY96" s="367"/>
      <c r="AZ96" s="367"/>
      <c r="BA96" s="367"/>
      <c r="BB96" s="367"/>
      <c r="BC96" s="367"/>
      <c r="BD96" s="367"/>
      <c r="BE96" s="367">
        <f t="shared" si="82"/>
        <v>0</v>
      </c>
      <c r="BF96" s="367"/>
      <c r="BG96" s="367"/>
      <c r="BH96" s="367">
        <f t="shared" si="83"/>
        <v>0</v>
      </c>
      <c r="BI96" s="368">
        <v>0</v>
      </c>
      <c r="BK96" s="225" t="s">
        <v>58</v>
      </c>
      <c r="BL96" s="223"/>
      <c r="BM96" s="223"/>
      <c r="BN96" s="223"/>
      <c r="BO96" s="240"/>
    </row>
    <row r="97" spans="1:83" s="55" customFormat="1" ht="13">
      <c r="A97" s="796" t="s">
        <v>59</v>
      </c>
      <c r="B97" s="797">
        <v>1356</v>
      </c>
      <c r="C97" s="1052"/>
      <c r="D97" s="797">
        <v>745</v>
      </c>
      <c r="E97" s="797">
        <v>481</v>
      </c>
      <c r="F97" s="797">
        <v>283</v>
      </c>
      <c r="G97" s="797">
        <v>0</v>
      </c>
      <c r="H97" s="797">
        <v>0</v>
      </c>
      <c r="I97" s="797">
        <v>43</v>
      </c>
      <c r="J97" s="797">
        <v>17</v>
      </c>
      <c r="K97" s="797">
        <v>394</v>
      </c>
      <c r="L97" s="797">
        <v>195</v>
      </c>
      <c r="M97" s="797">
        <v>725</v>
      </c>
      <c r="N97" s="797">
        <v>411</v>
      </c>
      <c r="O97" s="797">
        <v>42</v>
      </c>
      <c r="P97" s="797">
        <v>13</v>
      </c>
      <c r="Q97" s="797">
        <v>365</v>
      </c>
      <c r="R97" s="797">
        <v>149</v>
      </c>
      <c r="S97" s="787">
        <v>27</v>
      </c>
      <c r="T97" s="787">
        <v>12</v>
      </c>
      <c r="U97" s="797">
        <f t="shared" si="78"/>
        <v>3433</v>
      </c>
      <c r="V97" s="799">
        <f t="shared" si="79"/>
        <v>1825</v>
      </c>
      <c r="X97" s="363" t="s">
        <v>59</v>
      </c>
      <c r="Y97" s="367">
        <v>47</v>
      </c>
      <c r="Z97" s="1058"/>
      <c r="AA97" s="367">
        <v>22</v>
      </c>
      <c r="AB97" s="367">
        <v>24</v>
      </c>
      <c r="AC97" s="367">
        <v>15</v>
      </c>
      <c r="AD97" s="367">
        <v>0</v>
      </c>
      <c r="AE97" s="367">
        <v>0</v>
      </c>
      <c r="AF97" s="367">
        <v>0</v>
      </c>
      <c r="AG97" s="367">
        <v>0</v>
      </c>
      <c r="AH97" s="367">
        <v>13</v>
      </c>
      <c r="AI97" s="367">
        <v>6</v>
      </c>
      <c r="AJ97" s="367">
        <v>129</v>
      </c>
      <c r="AK97" s="367">
        <v>66</v>
      </c>
      <c r="AL97" s="367">
        <v>10</v>
      </c>
      <c r="AM97" s="367">
        <v>0</v>
      </c>
      <c r="AN97" s="367">
        <v>60</v>
      </c>
      <c r="AO97" s="367">
        <v>19</v>
      </c>
      <c r="AP97" s="464">
        <v>6</v>
      </c>
      <c r="AQ97" s="464">
        <v>2</v>
      </c>
      <c r="AR97" s="358">
        <f t="shared" si="80"/>
        <v>289</v>
      </c>
      <c r="AS97" s="460">
        <f t="shared" si="81"/>
        <v>130</v>
      </c>
      <c r="AU97" s="363" t="s">
        <v>59</v>
      </c>
      <c r="AV97" s="367">
        <v>20</v>
      </c>
      <c r="AW97" s="367">
        <v>8</v>
      </c>
      <c r="AX97" s="367"/>
      <c r="AY97" s="367">
        <v>1</v>
      </c>
      <c r="AZ97" s="367">
        <v>8</v>
      </c>
      <c r="BA97" s="367">
        <v>13</v>
      </c>
      <c r="BB97" s="367">
        <v>1</v>
      </c>
      <c r="BC97" s="367">
        <v>8</v>
      </c>
      <c r="BD97" s="388">
        <v>1</v>
      </c>
      <c r="BE97" s="367">
        <f t="shared" si="82"/>
        <v>60</v>
      </c>
      <c r="BF97" s="367">
        <v>59</v>
      </c>
      <c r="BG97" s="367">
        <v>2</v>
      </c>
      <c r="BH97" s="367">
        <f t="shared" si="83"/>
        <v>61</v>
      </c>
      <c r="BI97" s="368">
        <v>7</v>
      </c>
      <c r="BK97" s="225" t="s">
        <v>59</v>
      </c>
      <c r="BL97" s="223">
        <v>145</v>
      </c>
      <c r="BM97" s="223">
        <v>51</v>
      </c>
      <c r="BN97" s="223">
        <v>39</v>
      </c>
      <c r="BO97" s="240">
        <v>80</v>
      </c>
    </row>
    <row r="98" spans="1:83" s="55" customFormat="1" ht="13">
      <c r="A98" s="796" t="s">
        <v>60</v>
      </c>
      <c r="B98" s="797">
        <v>0</v>
      </c>
      <c r="C98" s="1052"/>
      <c r="D98" s="797">
        <v>0</v>
      </c>
      <c r="E98" s="797">
        <v>0</v>
      </c>
      <c r="F98" s="797">
        <v>0</v>
      </c>
      <c r="G98" s="797">
        <v>0</v>
      </c>
      <c r="H98" s="797">
        <v>0</v>
      </c>
      <c r="I98" s="797">
        <v>0</v>
      </c>
      <c r="J98" s="797">
        <v>0</v>
      </c>
      <c r="K98" s="797">
        <v>0</v>
      </c>
      <c r="L98" s="797">
        <v>0</v>
      </c>
      <c r="M98" s="797">
        <v>0</v>
      </c>
      <c r="N98" s="797">
        <v>0</v>
      </c>
      <c r="O98" s="797">
        <v>0</v>
      </c>
      <c r="P98" s="797">
        <v>0</v>
      </c>
      <c r="Q98" s="797">
        <v>0</v>
      </c>
      <c r="R98" s="797">
        <v>0</v>
      </c>
      <c r="S98" s="797"/>
      <c r="T98" s="797"/>
      <c r="U98" s="797">
        <f t="shared" si="78"/>
        <v>0</v>
      </c>
      <c r="V98" s="799">
        <f t="shared" si="79"/>
        <v>0</v>
      </c>
      <c r="X98" s="363" t="s">
        <v>60</v>
      </c>
      <c r="Y98" s="367">
        <v>0</v>
      </c>
      <c r="Z98" s="1058"/>
      <c r="AA98" s="367">
        <v>0</v>
      </c>
      <c r="AB98" s="367">
        <v>0</v>
      </c>
      <c r="AC98" s="367">
        <v>0</v>
      </c>
      <c r="AD98" s="367">
        <v>0</v>
      </c>
      <c r="AE98" s="367">
        <v>0</v>
      </c>
      <c r="AF98" s="367">
        <v>0</v>
      </c>
      <c r="AG98" s="367">
        <v>0</v>
      </c>
      <c r="AH98" s="367">
        <v>0</v>
      </c>
      <c r="AI98" s="367">
        <v>0</v>
      </c>
      <c r="AJ98" s="367">
        <v>0</v>
      </c>
      <c r="AK98" s="367">
        <v>0</v>
      </c>
      <c r="AL98" s="367">
        <v>0</v>
      </c>
      <c r="AM98" s="367">
        <v>0</v>
      </c>
      <c r="AN98" s="367">
        <v>0</v>
      </c>
      <c r="AO98" s="367">
        <v>0</v>
      </c>
      <c r="AP98" s="367"/>
      <c r="AQ98" s="367"/>
      <c r="AR98" s="358">
        <f t="shared" si="80"/>
        <v>0</v>
      </c>
      <c r="AS98" s="460">
        <f t="shared" si="81"/>
        <v>0</v>
      </c>
      <c r="AU98" s="363" t="s">
        <v>60</v>
      </c>
      <c r="AV98" s="367"/>
      <c r="AW98" s="367"/>
      <c r="AX98" s="367"/>
      <c r="AY98" s="367"/>
      <c r="AZ98" s="367"/>
      <c r="BA98" s="367"/>
      <c r="BB98" s="367"/>
      <c r="BC98" s="367"/>
      <c r="BD98" s="367"/>
      <c r="BE98" s="367">
        <f t="shared" si="82"/>
        <v>0</v>
      </c>
      <c r="BF98" s="367"/>
      <c r="BG98" s="367"/>
      <c r="BH98" s="367">
        <f t="shared" si="83"/>
        <v>0</v>
      </c>
      <c r="BI98" s="368">
        <v>0</v>
      </c>
      <c r="BK98" s="225" t="s">
        <v>60</v>
      </c>
      <c r="BL98" s="223"/>
      <c r="BM98" s="223"/>
      <c r="BN98" s="223"/>
      <c r="BO98" s="240"/>
    </row>
    <row r="99" spans="1:83" s="55" customFormat="1" ht="13">
      <c r="A99" s="796" t="s">
        <v>61</v>
      </c>
      <c r="B99" s="797">
        <v>33</v>
      </c>
      <c r="C99" s="1052"/>
      <c r="D99" s="797">
        <v>20</v>
      </c>
      <c r="E99" s="797">
        <v>15</v>
      </c>
      <c r="F99" s="797">
        <v>11</v>
      </c>
      <c r="G99" s="797">
        <v>0</v>
      </c>
      <c r="H99" s="797">
        <v>0</v>
      </c>
      <c r="I99" s="797">
        <v>0</v>
      </c>
      <c r="J99" s="797">
        <v>0</v>
      </c>
      <c r="K99" s="797">
        <v>0</v>
      </c>
      <c r="L99" s="797">
        <v>0</v>
      </c>
      <c r="M99" s="797">
        <v>0</v>
      </c>
      <c r="N99" s="797">
        <v>0</v>
      </c>
      <c r="O99" s="797">
        <v>0</v>
      </c>
      <c r="P99" s="797">
        <v>0</v>
      </c>
      <c r="Q99" s="797">
        <v>0</v>
      </c>
      <c r="R99" s="797">
        <v>0</v>
      </c>
      <c r="S99" s="797"/>
      <c r="T99" s="797"/>
      <c r="U99" s="797">
        <f t="shared" si="78"/>
        <v>48</v>
      </c>
      <c r="V99" s="799">
        <f t="shared" si="79"/>
        <v>31</v>
      </c>
      <c r="X99" s="363" t="s">
        <v>61</v>
      </c>
      <c r="Y99" s="367">
        <v>0</v>
      </c>
      <c r="Z99" s="1058"/>
      <c r="AA99" s="367">
        <v>0</v>
      </c>
      <c r="AB99" s="367">
        <v>0</v>
      </c>
      <c r="AC99" s="367">
        <v>0</v>
      </c>
      <c r="AD99" s="367">
        <v>0</v>
      </c>
      <c r="AE99" s="367">
        <v>0</v>
      </c>
      <c r="AF99" s="367">
        <v>0</v>
      </c>
      <c r="AG99" s="367">
        <v>0</v>
      </c>
      <c r="AH99" s="367">
        <v>0</v>
      </c>
      <c r="AI99" s="367">
        <v>0</v>
      </c>
      <c r="AJ99" s="367">
        <v>0</v>
      </c>
      <c r="AK99" s="367">
        <v>0</v>
      </c>
      <c r="AL99" s="367">
        <v>0</v>
      </c>
      <c r="AM99" s="367">
        <v>0</v>
      </c>
      <c r="AN99" s="367">
        <v>0</v>
      </c>
      <c r="AO99" s="367">
        <v>0</v>
      </c>
      <c r="AP99" s="367"/>
      <c r="AQ99" s="367"/>
      <c r="AR99" s="358">
        <f t="shared" si="80"/>
        <v>0</v>
      </c>
      <c r="AS99" s="460">
        <f t="shared" si="81"/>
        <v>0</v>
      </c>
      <c r="AU99" s="363" t="s">
        <v>61</v>
      </c>
      <c r="AV99" s="367">
        <v>1</v>
      </c>
      <c r="AW99" s="367">
        <v>1</v>
      </c>
      <c r="AX99" s="367"/>
      <c r="AY99" s="367"/>
      <c r="AZ99" s="367"/>
      <c r="BA99" s="367"/>
      <c r="BB99" s="367"/>
      <c r="BC99" s="367"/>
      <c r="BD99" s="367"/>
      <c r="BE99" s="367">
        <f t="shared" si="82"/>
        <v>2</v>
      </c>
      <c r="BF99" s="367">
        <v>2</v>
      </c>
      <c r="BG99" s="367">
        <v>0</v>
      </c>
      <c r="BH99" s="367">
        <f t="shared" si="83"/>
        <v>2</v>
      </c>
      <c r="BI99" s="368">
        <v>1</v>
      </c>
      <c r="BK99" s="225" t="s">
        <v>61</v>
      </c>
      <c r="BL99" s="223">
        <v>7</v>
      </c>
      <c r="BM99" s="223">
        <v>4</v>
      </c>
      <c r="BN99" s="223">
        <v>2</v>
      </c>
      <c r="BO99" s="224"/>
    </row>
    <row r="100" spans="1:83" s="55" customFormat="1" ht="13">
      <c r="A100" s="793" t="s">
        <v>62</v>
      </c>
      <c r="B100" s="797"/>
      <c r="C100" s="1052"/>
      <c r="D100" s="797"/>
      <c r="E100" s="797"/>
      <c r="F100" s="797"/>
      <c r="G100" s="797"/>
      <c r="H100" s="797"/>
      <c r="I100" s="797"/>
      <c r="J100" s="797"/>
      <c r="K100" s="797"/>
      <c r="L100" s="797"/>
      <c r="M100" s="797"/>
      <c r="N100" s="797"/>
      <c r="O100" s="797"/>
      <c r="P100" s="797"/>
      <c r="Q100" s="797"/>
      <c r="R100" s="797"/>
      <c r="S100" s="797"/>
      <c r="T100" s="797"/>
      <c r="U100" s="797">
        <f t="shared" si="78"/>
        <v>0</v>
      </c>
      <c r="V100" s="799">
        <f t="shared" si="79"/>
        <v>0</v>
      </c>
      <c r="X100" s="362" t="s">
        <v>62</v>
      </c>
      <c r="Y100" s="367"/>
      <c r="Z100" s="1058"/>
      <c r="AA100" s="367"/>
      <c r="AB100" s="367"/>
      <c r="AC100" s="367"/>
      <c r="AD100" s="367"/>
      <c r="AE100" s="367"/>
      <c r="AF100" s="367"/>
      <c r="AG100" s="367"/>
      <c r="AH100" s="367"/>
      <c r="AI100" s="367"/>
      <c r="AJ100" s="367"/>
      <c r="AK100" s="367"/>
      <c r="AL100" s="367"/>
      <c r="AM100" s="367"/>
      <c r="AN100" s="367"/>
      <c r="AO100" s="367"/>
      <c r="AP100" s="367"/>
      <c r="AQ100" s="367"/>
      <c r="AR100" s="358">
        <f t="shared" si="80"/>
        <v>0</v>
      </c>
      <c r="AS100" s="460">
        <f t="shared" si="81"/>
        <v>0</v>
      </c>
      <c r="AU100" s="362" t="s">
        <v>62</v>
      </c>
      <c r="AV100" s="367"/>
      <c r="AW100" s="367"/>
      <c r="AX100" s="367"/>
      <c r="AY100" s="367"/>
      <c r="AZ100" s="367"/>
      <c r="BA100" s="367"/>
      <c r="BB100" s="367"/>
      <c r="BC100" s="367"/>
      <c r="BD100" s="367"/>
      <c r="BE100" s="367">
        <f t="shared" si="82"/>
        <v>0</v>
      </c>
      <c r="BF100" s="367"/>
      <c r="BG100" s="367"/>
      <c r="BH100" s="367">
        <f t="shared" si="83"/>
        <v>0</v>
      </c>
      <c r="BI100" s="368"/>
      <c r="BK100" s="222" t="s">
        <v>62</v>
      </c>
      <c r="BL100" s="223"/>
      <c r="BM100" s="223"/>
      <c r="BN100" s="223"/>
      <c r="BO100" s="224"/>
    </row>
    <row r="101" spans="1:83" s="55" customFormat="1" ht="13">
      <c r="A101" s="796" t="s">
        <v>63</v>
      </c>
      <c r="B101" s="797">
        <v>0</v>
      </c>
      <c r="C101" s="1052"/>
      <c r="D101" s="797">
        <v>0</v>
      </c>
      <c r="E101" s="797">
        <v>0</v>
      </c>
      <c r="F101" s="797">
        <v>0</v>
      </c>
      <c r="G101" s="797">
        <v>0</v>
      </c>
      <c r="H101" s="797">
        <v>0</v>
      </c>
      <c r="I101" s="797">
        <v>0</v>
      </c>
      <c r="J101" s="797">
        <v>0</v>
      </c>
      <c r="K101" s="797">
        <v>0</v>
      </c>
      <c r="L101" s="797">
        <v>0</v>
      </c>
      <c r="M101" s="797">
        <v>0</v>
      </c>
      <c r="N101" s="797">
        <v>0</v>
      </c>
      <c r="O101" s="797">
        <v>0</v>
      </c>
      <c r="P101" s="797">
        <v>0</v>
      </c>
      <c r="Q101" s="797">
        <v>0</v>
      </c>
      <c r="R101" s="797">
        <v>0</v>
      </c>
      <c r="S101" s="797"/>
      <c r="T101" s="797"/>
      <c r="U101" s="797">
        <f t="shared" si="78"/>
        <v>0</v>
      </c>
      <c r="V101" s="799">
        <f t="shared" si="79"/>
        <v>0</v>
      </c>
      <c r="X101" s="363" t="s">
        <v>63</v>
      </c>
      <c r="Y101" s="367">
        <v>0</v>
      </c>
      <c r="Z101" s="1058"/>
      <c r="AA101" s="367">
        <v>0</v>
      </c>
      <c r="AB101" s="367">
        <v>0</v>
      </c>
      <c r="AC101" s="367">
        <v>0</v>
      </c>
      <c r="AD101" s="367">
        <v>0</v>
      </c>
      <c r="AE101" s="367">
        <v>0</v>
      </c>
      <c r="AF101" s="367">
        <v>0</v>
      </c>
      <c r="AG101" s="367">
        <v>0</v>
      </c>
      <c r="AH101" s="367">
        <v>0</v>
      </c>
      <c r="AI101" s="367">
        <v>0</v>
      </c>
      <c r="AJ101" s="367">
        <v>0</v>
      </c>
      <c r="AK101" s="367">
        <v>0</v>
      </c>
      <c r="AL101" s="367">
        <v>0</v>
      </c>
      <c r="AM101" s="367">
        <v>0</v>
      </c>
      <c r="AN101" s="367">
        <v>0</v>
      </c>
      <c r="AO101" s="367">
        <v>0</v>
      </c>
      <c r="AP101" s="367"/>
      <c r="AQ101" s="367"/>
      <c r="AR101" s="358">
        <f t="shared" si="80"/>
        <v>0</v>
      </c>
      <c r="AS101" s="460">
        <f t="shared" si="81"/>
        <v>0</v>
      </c>
      <c r="AU101" s="363" t="s">
        <v>63</v>
      </c>
      <c r="AV101" s="367"/>
      <c r="AW101" s="367"/>
      <c r="AX101" s="367"/>
      <c r="AY101" s="367"/>
      <c r="AZ101" s="367"/>
      <c r="BA101" s="367"/>
      <c r="BB101" s="367"/>
      <c r="BC101" s="367"/>
      <c r="BD101" s="367"/>
      <c r="BE101" s="367">
        <f t="shared" si="82"/>
        <v>0</v>
      </c>
      <c r="BF101" s="367"/>
      <c r="BG101" s="367"/>
      <c r="BH101" s="367">
        <f t="shared" si="83"/>
        <v>0</v>
      </c>
      <c r="BI101" s="368">
        <v>0</v>
      </c>
      <c r="BK101" s="225" t="s">
        <v>63</v>
      </c>
      <c r="BL101" s="223"/>
      <c r="BM101" s="223"/>
      <c r="BN101" s="223"/>
      <c r="BO101" s="224"/>
    </row>
    <row r="102" spans="1:83" s="55" customFormat="1" ht="13">
      <c r="A102" s="796" t="s">
        <v>64</v>
      </c>
      <c r="B102" s="797">
        <v>0</v>
      </c>
      <c r="C102" s="1052"/>
      <c r="D102" s="797">
        <v>0</v>
      </c>
      <c r="E102" s="797">
        <v>0</v>
      </c>
      <c r="F102" s="797">
        <v>0</v>
      </c>
      <c r="G102" s="797">
        <v>0</v>
      </c>
      <c r="H102" s="797">
        <v>0</v>
      </c>
      <c r="I102" s="797">
        <v>0</v>
      </c>
      <c r="J102" s="797">
        <v>0</v>
      </c>
      <c r="K102" s="797">
        <v>0</v>
      </c>
      <c r="L102" s="797">
        <v>0</v>
      </c>
      <c r="M102" s="797">
        <v>0</v>
      </c>
      <c r="N102" s="797">
        <v>0</v>
      </c>
      <c r="O102" s="797">
        <v>0</v>
      </c>
      <c r="P102" s="797">
        <v>0</v>
      </c>
      <c r="Q102" s="797">
        <v>0</v>
      </c>
      <c r="R102" s="797">
        <v>0</v>
      </c>
      <c r="S102" s="797"/>
      <c r="T102" s="797"/>
      <c r="U102" s="797">
        <f t="shared" si="78"/>
        <v>0</v>
      </c>
      <c r="V102" s="799">
        <f t="shared" si="79"/>
        <v>0</v>
      </c>
      <c r="X102" s="363" t="s">
        <v>64</v>
      </c>
      <c r="Y102" s="367">
        <v>0</v>
      </c>
      <c r="Z102" s="1058"/>
      <c r="AA102" s="367">
        <v>0</v>
      </c>
      <c r="AB102" s="367">
        <v>0</v>
      </c>
      <c r="AC102" s="367">
        <v>0</v>
      </c>
      <c r="AD102" s="367">
        <v>0</v>
      </c>
      <c r="AE102" s="367">
        <v>0</v>
      </c>
      <c r="AF102" s="367">
        <v>0</v>
      </c>
      <c r="AG102" s="367">
        <v>0</v>
      </c>
      <c r="AH102" s="367">
        <v>0</v>
      </c>
      <c r="AI102" s="367">
        <v>0</v>
      </c>
      <c r="AJ102" s="367">
        <v>0</v>
      </c>
      <c r="AK102" s="367">
        <v>0</v>
      </c>
      <c r="AL102" s="367">
        <v>0</v>
      </c>
      <c r="AM102" s="367">
        <v>0</v>
      </c>
      <c r="AN102" s="367">
        <v>0</v>
      </c>
      <c r="AO102" s="367">
        <v>0</v>
      </c>
      <c r="AP102" s="367"/>
      <c r="AQ102" s="367"/>
      <c r="AR102" s="358">
        <f t="shared" si="80"/>
        <v>0</v>
      </c>
      <c r="AS102" s="460">
        <f t="shared" si="81"/>
        <v>0</v>
      </c>
      <c r="AU102" s="374" t="s">
        <v>64</v>
      </c>
      <c r="AV102" s="462"/>
      <c r="AW102" s="462"/>
      <c r="AX102" s="462"/>
      <c r="AY102" s="462"/>
      <c r="AZ102" s="462"/>
      <c r="BA102" s="462"/>
      <c r="BB102" s="462"/>
      <c r="BC102" s="462"/>
      <c r="BD102" s="462"/>
      <c r="BE102" s="367">
        <f t="shared" si="82"/>
        <v>0</v>
      </c>
      <c r="BF102" s="462"/>
      <c r="BG102" s="462"/>
      <c r="BH102" s="367">
        <f t="shared" si="83"/>
        <v>0</v>
      </c>
      <c r="BI102" s="465">
        <v>0</v>
      </c>
      <c r="BK102" s="225" t="s">
        <v>64</v>
      </c>
      <c r="BL102" s="223"/>
      <c r="BM102" s="223"/>
      <c r="BN102" s="223"/>
      <c r="BO102" s="224"/>
    </row>
    <row r="103" spans="1:83" s="55" customFormat="1" ht="13.5" thickBot="1">
      <c r="A103" s="245" t="s">
        <v>65</v>
      </c>
      <c r="B103" s="800">
        <v>24</v>
      </c>
      <c r="C103" s="1053"/>
      <c r="D103" s="800">
        <v>9</v>
      </c>
      <c r="E103" s="800">
        <v>0</v>
      </c>
      <c r="F103" s="800">
        <v>0</v>
      </c>
      <c r="G103" s="800">
        <v>0</v>
      </c>
      <c r="H103" s="800">
        <v>0</v>
      </c>
      <c r="I103" s="800">
        <v>31</v>
      </c>
      <c r="J103" s="800">
        <v>16</v>
      </c>
      <c r="K103" s="800">
        <v>0</v>
      </c>
      <c r="L103" s="800">
        <v>0</v>
      </c>
      <c r="M103" s="800">
        <v>38</v>
      </c>
      <c r="N103" s="800">
        <v>13</v>
      </c>
      <c r="O103" s="800">
        <v>0</v>
      </c>
      <c r="P103" s="800">
        <v>0</v>
      </c>
      <c r="Q103" s="800">
        <v>4</v>
      </c>
      <c r="R103" s="800">
        <v>2</v>
      </c>
      <c r="S103" s="800"/>
      <c r="T103" s="800"/>
      <c r="U103" s="800">
        <f t="shared" si="78"/>
        <v>97</v>
      </c>
      <c r="V103" s="801">
        <f t="shared" si="79"/>
        <v>40</v>
      </c>
      <c r="X103" s="245" t="s">
        <v>65</v>
      </c>
      <c r="Y103" s="372">
        <v>2</v>
      </c>
      <c r="Z103" s="1059"/>
      <c r="AA103" s="372">
        <v>1</v>
      </c>
      <c r="AB103" s="372">
        <v>0</v>
      </c>
      <c r="AC103" s="372">
        <v>0</v>
      </c>
      <c r="AD103" s="372">
        <v>0</v>
      </c>
      <c r="AE103" s="372">
        <v>0</v>
      </c>
      <c r="AF103" s="372">
        <v>3</v>
      </c>
      <c r="AG103" s="372">
        <v>2</v>
      </c>
      <c r="AH103" s="372">
        <v>0</v>
      </c>
      <c r="AI103" s="372">
        <v>0</v>
      </c>
      <c r="AJ103" s="372">
        <v>10</v>
      </c>
      <c r="AK103" s="372">
        <v>3</v>
      </c>
      <c r="AL103" s="372">
        <v>0</v>
      </c>
      <c r="AM103" s="372">
        <v>0</v>
      </c>
      <c r="AN103" s="372">
        <v>0</v>
      </c>
      <c r="AO103" s="372">
        <v>0</v>
      </c>
      <c r="AP103" s="372"/>
      <c r="AQ103" s="372"/>
      <c r="AR103" s="371">
        <f t="shared" si="80"/>
        <v>15</v>
      </c>
      <c r="AS103" s="461">
        <f t="shared" si="81"/>
        <v>6</v>
      </c>
      <c r="AU103" s="245" t="s">
        <v>65</v>
      </c>
      <c r="AV103" s="395">
        <v>1</v>
      </c>
      <c r="AW103" s="395"/>
      <c r="AX103" s="395"/>
      <c r="AY103" s="395">
        <v>1</v>
      </c>
      <c r="AZ103" s="395"/>
      <c r="BA103" s="395">
        <v>1</v>
      </c>
      <c r="BB103" s="395"/>
      <c r="BC103" s="395">
        <v>1</v>
      </c>
      <c r="BD103" s="395"/>
      <c r="BE103" s="372">
        <f t="shared" si="82"/>
        <v>4</v>
      </c>
      <c r="BF103" s="395">
        <v>3</v>
      </c>
      <c r="BG103" s="395">
        <v>0</v>
      </c>
      <c r="BH103" s="372">
        <f t="shared" si="83"/>
        <v>3</v>
      </c>
      <c r="BI103" s="402">
        <v>1</v>
      </c>
      <c r="BK103" s="232" t="s">
        <v>65</v>
      </c>
      <c r="BL103" s="241">
        <v>7</v>
      </c>
      <c r="BM103" s="241">
        <v>2</v>
      </c>
      <c r="BN103" s="241">
        <v>2</v>
      </c>
      <c r="BO103" s="242"/>
    </row>
    <row r="104" spans="1:83" s="16" customFormat="1" ht="11.25" customHeight="1">
      <c r="A104" s="1138" t="s">
        <v>465</v>
      </c>
      <c r="B104" s="1138"/>
      <c r="C104" s="1138"/>
      <c r="D104" s="1138"/>
      <c r="E104" s="1138"/>
      <c r="F104" s="1138"/>
      <c r="G104" s="1138"/>
      <c r="H104" s="1138"/>
      <c r="I104" s="1138"/>
      <c r="J104" s="1138"/>
      <c r="K104" s="1138"/>
      <c r="L104" s="1138"/>
      <c r="M104" s="1138"/>
      <c r="N104" s="1138"/>
      <c r="O104" s="1138"/>
      <c r="P104" s="1138"/>
      <c r="Q104" s="1138"/>
      <c r="R104" s="1138"/>
      <c r="S104" s="1138"/>
      <c r="T104" s="1138"/>
      <c r="U104" s="1138"/>
      <c r="V104" s="1138"/>
      <c r="W104" s="637"/>
      <c r="X104" s="1138" t="s">
        <v>467</v>
      </c>
      <c r="Y104" s="1138"/>
      <c r="Z104" s="1138"/>
      <c r="AA104" s="1138"/>
      <c r="AB104" s="1138"/>
      <c r="AC104" s="1138"/>
      <c r="AD104" s="1138"/>
      <c r="AE104" s="1138"/>
      <c r="AF104" s="1138"/>
      <c r="AG104" s="1138"/>
      <c r="AH104" s="1138"/>
      <c r="AI104" s="1138"/>
      <c r="AJ104" s="1138"/>
      <c r="AK104" s="1138"/>
      <c r="AL104" s="1138"/>
      <c r="AM104" s="1138"/>
      <c r="AN104" s="1138"/>
      <c r="AO104" s="1138"/>
      <c r="AP104" s="1138"/>
      <c r="AQ104" s="1138"/>
      <c r="AR104" s="1138"/>
      <c r="AS104" s="1138"/>
      <c r="AT104" s="637"/>
      <c r="AU104" s="1138" t="s">
        <v>470</v>
      </c>
      <c r="AV104" s="1138"/>
      <c r="AW104" s="1138"/>
      <c r="AX104" s="1138"/>
      <c r="AY104" s="1138"/>
      <c r="AZ104" s="1138"/>
      <c r="BA104" s="1138"/>
      <c r="BB104" s="1138"/>
      <c r="BC104" s="1138"/>
      <c r="BD104" s="1138"/>
      <c r="BE104" s="1138"/>
      <c r="BF104" s="1138"/>
      <c r="BG104" s="1138"/>
      <c r="BH104" s="1138"/>
      <c r="BI104" s="1138"/>
      <c r="BJ104" s="637"/>
      <c r="BK104" s="1326" t="s">
        <v>472</v>
      </c>
      <c r="BL104" s="1326"/>
      <c r="BM104" s="1326"/>
      <c r="BN104" s="1326"/>
      <c r="BO104" s="1326"/>
      <c r="BP104" s="648"/>
      <c r="BQ104" s="648"/>
      <c r="BR104" s="648"/>
      <c r="BS104" s="648"/>
      <c r="BT104" s="648"/>
      <c r="BU104" s="648"/>
      <c r="BV104" s="648"/>
      <c r="BW104" s="648"/>
      <c r="BX104" s="648"/>
      <c r="BY104" s="648"/>
      <c r="BZ104" s="648"/>
      <c r="CA104" s="648"/>
      <c r="CB104" s="648"/>
      <c r="CC104" s="648"/>
      <c r="CD104" s="648"/>
      <c r="CE104" s="648"/>
    </row>
    <row r="105" spans="1:83" s="16" customFormat="1" ht="11.25" customHeight="1">
      <c r="A105" s="1183" t="s">
        <v>293</v>
      </c>
      <c r="B105" s="1183"/>
      <c r="C105" s="1183"/>
      <c r="D105" s="1183"/>
      <c r="E105" s="1183"/>
      <c r="F105" s="1183"/>
      <c r="G105" s="1183"/>
      <c r="H105" s="1183"/>
      <c r="I105" s="1183"/>
      <c r="J105" s="1183"/>
      <c r="K105" s="1183"/>
      <c r="L105" s="1183"/>
      <c r="M105" s="1183"/>
      <c r="N105" s="1183"/>
      <c r="O105" s="1183"/>
      <c r="P105" s="1183"/>
      <c r="Q105" s="1183"/>
      <c r="R105" s="1183"/>
      <c r="S105" s="1183"/>
      <c r="T105" s="1183"/>
      <c r="U105" s="1183"/>
      <c r="V105" s="1183"/>
      <c r="W105" s="637"/>
      <c r="X105" s="1326" t="s">
        <v>293</v>
      </c>
      <c r="Y105" s="1326"/>
      <c r="Z105" s="1326"/>
      <c r="AA105" s="1326"/>
      <c r="AB105" s="1326"/>
      <c r="AC105" s="1326"/>
      <c r="AD105" s="1326"/>
      <c r="AE105" s="1326"/>
      <c r="AF105" s="1326"/>
      <c r="AG105" s="1326"/>
      <c r="AH105" s="1326"/>
      <c r="AI105" s="1326"/>
      <c r="AJ105" s="1326"/>
      <c r="AK105" s="1326"/>
      <c r="AL105" s="1326"/>
      <c r="AM105" s="1326"/>
      <c r="AN105" s="1326"/>
      <c r="AO105" s="1326"/>
      <c r="AP105" s="1326"/>
      <c r="AQ105" s="1326"/>
      <c r="AR105" s="1326"/>
      <c r="AS105" s="1326"/>
      <c r="AT105" s="637"/>
      <c r="AU105" s="1183" t="s">
        <v>293</v>
      </c>
      <c r="AV105" s="1183"/>
      <c r="AW105" s="1183"/>
      <c r="AX105" s="1183"/>
      <c r="AY105" s="1183"/>
      <c r="AZ105" s="1183"/>
      <c r="BA105" s="1183"/>
      <c r="BB105" s="1183"/>
      <c r="BC105" s="1183"/>
      <c r="BD105" s="1183"/>
      <c r="BE105" s="1183"/>
      <c r="BF105" s="1183"/>
      <c r="BG105" s="1183"/>
      <c r="BH105" s="1183"/>
      <c r="BI105" s="1183"/>
      <c r="BJ105" s="637"/>
      <c r="BK105" s="1183" t="s">
        <v>293</v>
      </c>
      <c r="BL105" s="1183"/>
      <c r="BM105" s="1183"/>
      <c r="BN105" s="1183"/>
      <c r="BO105" s="1183"/>
      <c r="BP105" s="648"/>
      <c r="BQ105" s="648"/>
      <c r="BR105" s="648"/>
      <c r="BS105" s="648"/>
      <c r="BT105" s="648"/>
      <c r="BU105" s="648"/>
      <c r="BV105" s="648"/>
      <c r="BW105" s="648"/>
      <c r="BX105" s="648"/>
      <c r="BY105" s="648"/>
      <c r="BZ105" s="648"/>
      <c r="CA105" s="648"/>
      <c r="CB105" s="648"/>
      <c r="CC105" s="648"/>
      <c r="CD105" s="648"/>
      <c r="CE105" s="648"/>
    </row>
    <row r="106" spans="1:83" s="16" customFormat="1" ht="6" customHeight="1" thickBot="1">
      <c r="W106" s="637"/>
      <c r="AT106" s="637"/>
      <c r="BJ106" s="637"/>
      <c r="BP106" s="637"/>
      <c r="BQ106" s="648"/>
      <c r="BR106" s="648"/>
      <c r="BS106" s="648"/>
      <c r="BT106" s="648"/>
      <c r="BU106" s="648"/>
      <c r="BV106" s="648"/>
      <c r="BW106" s="648"/>
      <c r="BX106" s="648"/>
      <c r="BY106" s="648"/>
      <c r="BZ106" s="648"/>
      <c r="CA106" s="648"/>
      <c r="CB106" s="648"/>
      <c r="CC106" s="648"/>
      <c r="CD106" s="648"/>
      <c r="CE106" s="648"/>
    </row>
    <row r="107" spans="1:83" s="55" customFormat="1" ht="18" customHeight="1">
      <c r="A107" s="1330" t="s">
        <v>0</v>
      </c>
      <c r="B107" s="1234" t="s">
        <v>270</v>
      </c>
      <c r="C107" s="1333"/>
      <c r="D107" s="1233"/>
      <c r="E107" s="1234" t="s">
        <v>271</v>
      </c>
      <c r="F107" s="1233"/>
      <c r="G107" s="1234" t="s">
        <v>272</v>
      </c>
      <c r="H107" s="1233"/>
      <c r="I107" s="1234" t="s">
        <v>273</v>
      </c>
      <c r="J107" s="1233"/>
      <c r="K107" s="1234" t="s">
        <v>274</v>
      </c>
      <c r="L107" s="1233"/>
      <c r="M107" s="1234" t="s">
        <v>275</v>
      </c>
      <c r="N107" s="1233"/>
      <c r="O107" s="1234" t="s">
        <v>276</v>
      </c>
      <c r="P107" s="1233"/>
      <c r="Q107" s="1234" t="s">
        <v>277</v>
      </c>
      <c r="R107" s="1233"/>
      <c r="S107" s="1234" t="s">
        <v>308</v>
      </c>
      <c r="T107" s="1233"/>
      <c r="U107" s="1234" t="s">
        <v>1</v>
      </c>
      <c r="V107" s="1235"/>
      <c r="X107" s="1330" t="s">
        <v>0</v>
      </c>
      <c r="Y107" s="1234" t="s">
        <v>270</v>
      </c>
      <c r="Z107" s="1232"/>
      <c r="AA107" s="1233"/>
      <c r="AB107" s="1234" t="s">
        <v>271</v>
      </c>
      <c r="AC107" s="1233"/>
      <c r="AD107" s="1234" t="s">
        <v>272</v>
      </c>
      <c r="AE107" s="1233"/>
      <c r="AF107" s="1234" t="s">
        <v>273</v>
      </c>
      <c r="AG107" s="1233"/>
      <c r="AH107" s="1234" t="s">
        <v>274</v>
      </c>
      <c r="AI107" s="1233"/>
      <c r="AJ107" s="1234" t="s">
        <v>275</v>
      </c>
      <c r="AK107" s="1233"/>
      <c r="AL107" s="1234" t="s">
        <v>276</v>
      </c>
      <c r="AM107" s="1233"/>
      <c r="AN107" s="1234" t="s">
        <v>277</v>
      </c>
      <c r="AO107" s="1233"/>
      <c r="AP107" s="1234" t="s">
        <v>308</v>
      </c>
      <c r="AQ107" s="1233"/>
      <c r="AR107" s="1234" t="s">
        <v>1</v>
      </c>
      <c r="AS107" s="1235"/>
      <c r="AU107" s="1330" t="s">
        <v>0</v>
      </c>
      <c r="AV107" s="1234" t="s">
        <v>358</v>
      </c>
      <c r="AW107" s="1232"/>
      <c r="AX107" s="1232"/>
      <c r="AY107" s="1232"/>
      <c r="AZ107" s="1232"/>
      <c r="BA107" s="1232"/>
      <c r="BB107" s="1232"/>
      <c r="BC107" s="1232"/>
      <c r="BD107" s="1232"/>
      <c r="BE107" s="1233"/>
      <c r="BF107" s="1134" t="s">
        <v>323</v>
      </c>
      <c r="BG107" s="1222"/>
      <c r="BH107" s="1123"/>
      <c r="BI107" s="1220" t="s">
        <v>324</v>
      </c>
      <c r="BK107" s="1193" t="s">
        <v>0</v>
      </c>
      <c r="BL107" s="1327" t="s">
        <v>291</v>
      </c>
      <c r="BM107" s="1328"/>
      <c r="BN107" s="1327" t="s">
        <v>257</v>
      </c>
      <c r="BO107" s="1329"/>
    </row>
    <row r="108" spans="1:83" s="55" customFormat="1" ht="30.75" customHeight="1">
      <c r="A108" s="1332"/>
      <c r="B108" s="467" t="s">
        <v>313</v>
      </c>
      <c r="C108" s="1049"/>
      <c r="D108" s="467" t="s">
        <v>314</v>
      </c>
      <c r="E108" s="467" t="s">
        <v>313</v>
      </c>
      <c r="F108" s="467" t="s">
        <v>314</v>
      </c>
      <c r="G108" s="467" t="s">
        <v>313</v>
      </c>
      <c r="H108" s="467" t="s">
        <v>314</v>
      </c>
      <c r="I108" s="467" t="s">
        <v>313</v>
      </c>
      <c r="J108" s="467" t="s">
        <v>314</v>
      </c>
      <c r="K108" s="467" t="s">
        <v>313</v>
      </c>
      <c r="L108" s="467" t="s">
        <v>314</v>
      </c>
      <c r="M108" s="467" t="s">
        <v>313</v>
      </c>
      <c r="N108" s="467" t="s">
        <v>314</v>
      </c>
      <c r="O108" s="467" t="s">
        <v>313</v>
      </c>
      <c r="P108" s="467" t="s">
        <v>314</v>
      </c>
      <c r="Q108" s="467" t="s">
        <v>313</v>
      </c>
      <c r="R108" s="467" t="s">
        <v>314</v>
      </c>
      <c r="S108" s="467" t="s">
        <v>313</v>
      </c>
      <c r="T108" s="467" t="s">
        <v>314</v>
      </c>
      <c r="U108" s="467" t="s">
        <v>313</v>
      </c>
      <c r="V108" s="280" t="s">
        <v>314</v>
      </c>
      <c r="X108" s="1331"/>
      <c r="Y108" s="467" t="s">
        <v>313</v>
      </c>
      <c r="Z108" s="1049"/>
      <c r="AA108" s="467" t="s">
        <v>314</v>
      </c>
      <c r="AB108" s="467" t="s">
        <v>313</v>
      </c>
      <c r="AC108" s="467" t="s">
        <v>314</v>
      </c>
      <c r="AD108" s="467" t="s">
        <v>313</v>
      </c>
      <c r="AE108" s="467" t="s">
        <v>314</v>
      </c>
      <c r="AF108" s="467" t="s">
        <v>313</v>
      </c>
      <c r="AG108" s="467" t="s">
        <v>314</v>
      </c>
      <c r="AH108" s="467" t="s">
        <v>313</v>
      </c>
      <c r="AI108" s="467" t="s">
        <v>314</v>
      </c>
      <c r="AJ108" s="467" t="s">
        <v>313</v>
      </c>
      <c r="AK108" s="467" t="s">
        <v>314</v>
      </c>
      <c r="AL108" s="467" t="s">
        <v>313</v>
      </c>
      <c r="AM108" s="467" t="s">
        <v>314</v>
      </c>
      <c r="AN108" s="467" t="s">
        <v>313</v>
      </c>
      <c r="AO108" s="467" t="s">
        <v>314</v>
      </c>
      <c r="AP108" s="467" t="s">
        <v>313</v>
      </c>
      <c r="AQ108" s="467" t="s">
        <v>314</v>
      </c>
      <c r="AR108" s="467" t="s">
        <v>313</v>
      </c>
      <c r="AS108" s="280" t="s">
        <v>314</v>
      </c>
      <c r="AU108" s="1331"/>
      <c r="AV108" s="379" t="s">
        <v>270</v>
      </c>
      <c r="AW108" s="379" t="s">
        <v>283</v>
      </c>
      <c r="AX108" s="379" t="s">
        <v>284</v>
      </c>
      <c r="AY108" s="379" t="s">
        <v>285</v>
      </c>
      <c r="AZ108" s="379" t="s">
        <v>286</v>
      </c>
      <c r="BA108" s="379" t="s">
        <v>287</v>
      </c>
      <c r="BB108" s="379" t="s">
        <v>288</v>
      </c>
      <c r="BC108" s="379" t="s">
        <v>289</v>
      </c>
      <c r="BD108" s="379" t="s">
        <v>290</v>
      </c>
      <c r="BE108" s="379" t="s">
        <v>1</v>
      </c>
      <c r="BF108" s="129" t="s">
        <v>474</v>
      </c>
      <c r="BG108" s="129" t="s">
        <v>475</v>
      </c>
      <c r="BH108" s="490" t="s">
        <v>1</v>
      </c>
      <c r="BI108" s="1221"/>
      <c r="BK108" s="1194"/>
      <c r="BL108" s="248" t="s">
        <v>1</v>
      </c>
      <c r="BM108" s="248" t="s">
        <v>262</v>
      </c>
      <c r="BN108" s="248" t="s">
        <v>263</v>
      </c>
      <c r="BO108" s="249" t="s">
        <v>264</v>
      </c>
    </row>
    <row r="109" spans="1:83" s="55" customFormat="1" ht="13.5" customHeight="1">
      <c r="A109" s="793" t="s">
        <v>66</v>
      </c>
      <c r="B109" s="797"/>
      <c r="C109" s="1052"/>
      <c r="D109" s="797"/>
      <c r="E109" s="797"/>
      <c r="F109" s="797"/>
      <c r="G109" s="797"/>
      <c r="H109" s="797"/>
      <c r="I109" s="797"/>
      <c r="J109" s="797"/>
      <c r="K109" s="797"/>
      <c r="L109" s="797"/>
      <c r="M109" s="797"/>
      <c r="N109" s="797"/>
      <c r="O109" s="797"/>
      <c r="P109" s="797"/>
      <c r="Q109" s="797"/>
      <c r="R109" s="797"/>
      <c r="S109" s="797"/>
      <c r="T109" s="797"/>
      <c r="U109" s="797"/>
      <c r="V109" s="799"/>
      <c r="X109" s="362" t="s">
        <v>66</v>
      </c>
      <c r="Y109" s="367"/>
      <c r="Z109" s="1058"/>
      <c r="AA109" s="367"/>
      <c r="AB109" s="367"/>
      <c r="AC109" s="367"/>
      <c r="AD109" s="367"/>
      <c r="AE109" s="367"/>
      <c r="AF109" s="367"/>
      <c r="AG109" s="367"/>
      <c r="AH109" s="367"/>
      <c r="AI109" s="367"/>
      <c r="AJ109" s="367"/>
      <c r="AK109" s="367"/>
      <c r="AL109" s="367"/>
      <c r="AM109" s="367"/>
      <c r="AN109" s="367"/>
      <c r="AO109" s="367"/>
      <c r="AP109" s="367"/>
      <c r="AQ109" s="367"/>
      <c r="AR109" s="367"/>
      <c r="AS109" s="368"/>
      <c r="AU109" s="362" t="s">
        <v>66</v>
      </c>
      <c r="AV109" s="367"/>
      <c r="AW109" s="367"/>
      <c r="AX109" s="367"/>
      <c r="AY109" s="367"/>
      <c r="AZ109" s="367"/>
      <c r="BA109" s="367"/>
      <c r="BB109" s="367"/>
      <c r="BC109" s="367"/>
      <c r="BD109" s="367"/>
      <c r="BE109" s="367"/>
      <c r="BF109" s="367"/>
      <c r="BG109" s="367"/>
      <c r="BH109" s="367"/>
      <c r="BI109" s="368"/>
      <c r="BK109" s="222" t="s">
        <v>66</v>
      </c>
      <c r="BL109" s="223"/>
      <c r="BM109" s="223"/>
      <c r="BN109" s="223"/>
      <c r="BO109" s="224"/>
    </row>
    <row r="110" spans="1:83" s="55" customFormat="1" ht="12.9" customHeight="1">
      <c r="A110" s="796" t="s">
        <v>67</v>
      </c>
      <c r="B110" s="797">
        <v>82</v>
      </c>
      <c r="C110" s="1052"/>
      <c r="D110" s="797">
        <v>41</v>
      </c>
      <c r="E110" s="797">
        <v>29</v>
      </c>
      <c r="F110" s="797">
        <v>16</v>
      </c>
      <c r="G110" s="797">
        <v>0</v>
      </c>
      <c r="H110" s="797">
        <v>0</v>
      </c>
      <c r="I110" s="797">
        <v>32</v>
      </c>
      <c r="J110" s="797">
        <v>12</v>
      </c>
      <c r="K110" s="797">
        <v>0</v>
      </c>
      <c r="L110" s="797">
        <v>0</v>
      </c>
      <c r="M110" s="797">
        <v>37</v>
      </c>
      <c r="N110" s="797">
        <v>20</v>
      </c>
      <c r="O110" s="797">
        <v>0</v>
      </c>
      <c r="P110" s="797">
        <v>0</v>
      </c>
      <c r="Q110" s="797">
        <v>21</v>
      </c>
      <c r="R110" s="797">
        <v>10</v>
      </c>
      <c r="S110" s="797"/>
      <c r="T110" s="797"/>
      <c r="U110" s="797">
        <f t="shared" ref="U110:U138" si="84">+B110+E110+G110+I110+K110+M110+O110+Q110+S110</f>
        <v>201</v>
      </c>
      <c r="V110" s="799">
        <f t="shared" ref="V110:V138" si="85">+D110+F110+H110+J110+L110+N110+P110+R110+T110</f>
        <v>99</v>
      </c>
      <c r="X110" s="363" t="s">
        <v>67</v>
      </c>
      <c r="Y110" s="367">
        <v>11</v>
      </c>
      <c r="Z110" s="1058"/>
      <c r="AA110" s="367">
        <v>5</v>
      </c>
      <c r="AB110" s="367">
        <v>1</v>
      </c>
      <c r="AC110" s="367">
        <v>1</v>
      </c>
      <c r="AD110" s="367">
        <v>0</v>
      </c>
      <c r="AE110" s="367">
        <v>0</v>
      </c>
      <c r="AF110" s="367">
        <v>0</v>
      </c>
      <c r="AG110" s="367">
        <v>0</v>
      </c>
      <c r="AH110" s="367">
        <v>0</v>
      </c>
      <c r="AI110" s="367">
        <v>0</v>
      </c>
      <c r="AJ110" s="367">
        <v>9</v>
      </c>
      <c r="AK110" s="367">
        <v>4</v>
      </c>
      <c r="AL110" s="367">
        <v>0</v>
      </c>
      <c r="AM110" s="367">
        <v>0</v>
      </c>
      <c r="AN110" s="367">
        <v>5</v>
      </c>
      <c r="AO110" s="367">
        <v>3</v>
      </c>
      <c r="AP110" s="367"/>
      <c r="AQ110" s="367"/>
      <c r="AR110" s="358">
        <f t="shared" ref="AR110:AR144" si="86">+Y110+AB110+AD110+AF110+AH110+AJ110+AL110+AN110+AP110</f>
        <v>26</v>
      </c>
      <c r="AS110" s="460">
        <f t="shared" ref="AS110:AS144" si="87">+AA110+AC110+AE110+AG110+AI110+AK110+AM110+AO110+AQ110</f>
        <v>13</v>
      </c>
      <c r="AU110" s="363" t="s">
        <v>67</v>
      </c>
      <c r="AV110" s="367">
        <v>2</v>
      </c>
      <c r="AW110" s="367">
        <v>1</v>
      </c>
      <c r="AX110" s="367"/>
      <c r="AY110" s="367">
        <v>1</v>
      </c>
      <c r="AZ110" s="367"/>
      <c r="BA110" s="367">
        <v>1</v>
      </c>
      <c r="BB110" s="367"/>
      <c r="BC110" s="367">
        <v>1</v>
      </c>
      <c r="BD110" s="367"/>
      <c r="BE110" s="367">
        <f t="shared" ref="BE110:BE144" si="88">SUM(AV110:BD110)</f>
        <v>6</v>
      </c>
      <c r="BF110" s="367">
        <v>6</v>
      </c>
      <c r="BG110" s="367">
        <v>0</v>
      </c>
      <c r="BH110" s="367">
        <f t="shared" ref="BH110:BH144" si="89">+BF110+BG110</f>
        <v>6</v>
      </c>
      <c r="BI110" s="368">
        <v>2</v>
      </c>
      <c r="BK110" s="225" t="s">
        <v>67</v>
      </c>
      <c r="BL110" s="226">
        <v>4</v>
      </c>
      <c r="BM110" s="226"/>
      <c r="BN110" s="223">
        <v>2</v>
      </c>
      <c r="BO110" s="224"/>
    </row>
    <row r="111" spans="1:83" s="55" customFormat="1" ht="12.9" customHeight="1">
      <c r="A111" s="796" t="s">
        <v>68</v>
      </c>
      <c r="B111" s="797">
        <v>1431</v>
      </c>
      <c r="C111" s="1052"/>
      <c r="D111" s="797">
        <v>763</v>
      </c>
      <c r="E111" s="797">
        <v>428</v>
      </c>
      <c r="F111" s="797">
        <v>263</v>
      </c>
      <c r="G111" s="797">
        <v>57</v>
      </c>
      <c r="H111" s="797">
        <v>23</v>
      </c>
      <c r="I111" s="797">
        <v>245</v>
      </c>
      <c r="J111" s="797">
        <v>116</v>
      </c>
      <c r="K111" s="797">
        <v>106</v>
      </c>
      <c r="L111" s="797">
        <v>39</v>
      </c>
      <c r="M111" s="797">
        <v>557</v>
      </c>
      <c r="N111" s="797">
        <v>324</v>
      </c>
      <c r="O111" s="797">
        <v>51</v>
      </c>
      <c r="P111" s="797">
        <v>17</v>
      </c>
      <c r="Q111" s="797">
        <v>327</v>
      </c>
      <c r="R111" s="797">
        <v>115</v>
      </c>
      <c r="S111" s="797"/>
      <c r="T111" s="797"/>
      <c r="U111" s="797">
        <f t="shared" si="84"/>
        <v>3202</v>
      </c>
      <c r="V111" s="799">
        <f t="shared" si="85"/>
        <v>1660</v>
      </c>
      <c r="X111" s="363" t="s">
        <v>68</v>
      </c>
      <c r="Y111" s="367">
        <v>93</v>
      </c>
      <c r="Z111" s="1058"/>
      <c r="AA111" s="367">
        <v>42</v>
      </c>
      <c r="AB111" s="367">
        <v>38</v>
      </c>
      <c r="AC111" s="367">
        <v>21</v>
      </c>
      <c r="AD111" s="367">
        <v>0</v>
      </c>
      <c r="AE111" s="367">
        <v>0</v>
      </c>
      <c r="AF111" s="367">
        <v>9</v>
      </c>
      <c r="AG111" s="367">
        <v>4</v>
      </c>
      <c r="AH111" s="367">
        <v>19</v>
      </c>
      <c r="AI111" s="367">
        <v>10</v>
      </c>
      <c r="AJ111" s="367">
        <v>118</v>
      </c>
      <c r="AK111" s="367">
        <v>75</v>
      </c>
      <c r="AL111" s="367">
        <v>6</v>
      </c>
      <c r="AM111" s="367">
        <v>2</v>
      </c>
      <c r="AN111" s="367">
        <v>47</v>
      </c>
      <c r="AO111" s="367">
        <v>13</v>
      </c>
      <c r="AP111" s="367"/>
      <c r="AQ111" s="367"/>
      <c r="AR111" s="358">
        <f t="shared" si="86"/>
        <v>330</v>
      </c>
      <c r="AS111" s="460">
        <f t="shared" si="87"/>
        <v>167</v>
      </c>
      <c r="AU111" s="363" t="s">
        <v>68</v>
      </c>
      <c r="AV111" s="367">
        <v>30</v>
      </c>
      <c r="AW111" s="367">
        <v>11</v>
      </c>
      <c r="AX111" s="367">
        <v>3</v>
      </c>
      <c r="AY111" s="367">
        <v>8</v>
      </c>
      <c r="AZ111" s="367">
        <v>3</v>
      </c>
      <c r="BA111" s="367">
        <v>14</v>
      </c>
      <c r="BB111" s="367">
        <v>2</v>
      </c>
      <c r="BC111" s="367">
        <v>9</v>
      </c>
      <c r="BD111" s="367"/>
      <c r="BE111" s="367">
        <f t="shared" si="88"/>
        <v>80</v>
      </c>
      <c r="BF111" s="367">
        <v>84</v>
      </c>
      <c r="BG111" s="367">
        <v>0</v>
      </c>
      <c r="BH111" s="367">
        <f t="shared" si="89"/>
        <v>84</v>
      </c>
      <c r="BI111" s="368">
        <v>19</v>
      </c>
      <c r="BK111" s="225" t="s">
        <v>68</v>
      </c>
      <c r="BL111" s="223">
        <v>155</v>
      </c>
      <c r="BM111" s="223">
        <v>65</v>
      </c>
      <c r="BN111" s="223">
        <v>46</v>
      </c>
      <c r="BO111" s="224">
        <v>9</v>
      </c>
    </row>
    <row r="112" spans="1:83" s="55" customFormat="1" ht="12.9" customHeight="1">
      <c r="A112" s="796" t="s">
        <v>69</v>
      </c>
      <c r="B112" s="797">
        <v>0</v>
      </c>
      <c r="C112" s="1052"/>
      <c r="D112" s="797">
        <v>0</v>
      </c>
      <c r="E112" s="797">
        <v>0</v>
      </c>
      <c r="F112" s="797">
        <v>0</v>
      </c>
      <c r="G112" s="797">
        <v>0</v>
      </c>
      <c r="H112" s="797">
        <v>0</v>
      </c>
      <c r="I112" s="797">
        <v>0</v>
      </c>
      <c r="J112" s="797">
        <v>0</v>
      </c>
      <c r="K112" s="797">
        <v>0</v>
      </c>
      <c r="L112" s="797">
        <v>0</v>
      </c>
      <c r="M112" s="797">
        <v>0</v>
      </c>
      <c r="N112" s="797">
        <v>0</v>
      </c>
      <c r="O112" s="797">
        <v>0</v>
      </c>
      <c r="P112" s="797">
        <v>0</v>
      </c>
      <c r="Q112" s="797">
        <v>0</v>
      </c>
      <c r="R112" s="797">
        <v>0</v>
      </c>
      <c r="S112" s="797"/>
      <c r="T112" s="797"/>
      <c r="U112" s="797">
        <f t="shared" si="84"/>
        <v>0</v>
      </c>
      <c r="V112" s="799">
        <f t="shared" si="85"/>
        <v>0</v>
      </c>
      <c r="X112" s="363" t="s">
        <v>69</v>
      </c>
      <c r="Y112" s="367">
        <v>0</v>
      </c>
      <c r="Z112" s="1058"/>
      <c r="AA112" s="367">
        <v>0</v>
      </c>
      <c r="AB112" s="367">
        <v>0</v>
      </c>
      <c r="AC112" s="367">
        <v>0</v>
      </c>
      <c r="AD112" s="367">
        <v>0</v>
      </c>
      <c r="AE112" s="367">
        <v>0</v>
      </c>
      <c r="AF112" s="367">
        <v>0</v>
      </c>
      <c r="AG112" s="367">
        <v>0</v>
      </c>
      <c r="AH112" s="367">
        <v>0</v>
      </c>
      <c r="AI112" s="367">
        <v>0</v>
      </c>
      <c r="AJ112" s="367">
        <v>0</v>
      </c>
      <c r="AK112" s="367">
        <v>0</v>
      </c>
      <c r="AL112" s="367">
        <v>0</v>
      </c>
      <c r="AM112" s="367">
        <v>0</v>
      </c>
      <c r="AN112" s="367">
        <v>0</v>
      </c>
      <c r="AO112" s="367">
        <v>0</v>
      </c>
      <c r="AP112" s="367"/>
      <c r="AQ112" s="367"/>
      <c r="AR112" s="358">
        <f t="shared" si="86"/>
        <v>0</v>
      </c>
      <c r="AS112" s="460">
        <f t="shared" si="87"/>
        <v>0</v>
      </c>
      <c r="AU112" s="363" t="s">
        <v>69</v>
      </c>
      <c r="AV112" s="367"/>
      <c r="AW112" s="367"/>
      <c r="AX112" s="367"/>
      <c r="AY112" s="367"/>
      <c r="AZ112" s="367"/>
      <c r="BA112" s="367"/>
      <c r="BB112" s="367"/>
      <c r="BC112" s="367"/>
      <c r="BD112" s="367"/>
      <c r="BE112" s="367">
        <f t="shared" si="88"/>
        <v>0</v>
      </c>
      <c r="BF112" s="367"/>
      <c r="BG112" s="367"/>
      <c r="BH112" s="367">
        <f t="shared" si="89"/>
        <v>0</v>
      </c>
      <c r="BI112" s="368">
        <v>0</v>
      </c>
      <c r="BK112" s="225" t="s">
        <v>69</v>
      </c>
      <c r="BL112" s="223"/>
      <c r="BM112" s="223"/>
      <c r="BN112" s="223"/>
      <c r="BO112" s="224"/>
    </row>
    <row r="113" spans="1:67" s="55" customFormat="1" ht="12.9" customHeight="1">
      <c r="A113" s="796" t="s">
        <v>70</v>
      </c>
      <c r="B113" s="797">
        <v>92</v>
      </c>
      <c r="C113" s="1052"/>
      <c r="D113" s="797">
        <v>52</v>
      </c>
      <c r="E113" s="797">
        <v>67</v>
      </c>
      <c r="F113" s="797">
        <v>40</v>
      </c>
      <c r="G113" s="797">
        <v>0</v>
      </c>
      <c r="H113" s="797">
        <v>0</v>
      </c>
      <c r="I113" s="797">
        <v>0</v>
      </c>
      <c r="J113" s="797">
        <v>0</v>
      </c>
      <c r="K113" s="797">
        <v>45</v>
      </c>
      <c r="L113" s="797">
        <v>19</v>
      </c>
      <c r="M113" s="797">
        <v>84</v>
      </c>
      <c r="N113" s="797">
        <v>33</v>
      </c>
      <c r="O113" s="797">
        <v>0</v>
      </c>
      <c r="P113" s="797">
        <v>0</v>
      </c>
      <c r="Q113" s="797">
        <v>29</v>
      </c>
      <c r="R113" s="797">
        <v>4</v>
      </c>
      <c r="S113" s="797"/>
      <c r="T113" s="797"/>
      <c r="U113" s="797">
        <f t="shared" si="84"/>
        <v>317</v>
      </c>
      <c r="V113" s="799">
        <f t="shared" si="85"/>
        <v>148</v>
      </c>
      <c r="X113" s="363" t="s">
        <v>70</v>
      </c>
      <c r="Y113" s="367">
        <v>6</v>
      </c>
      <c r="Z113" s="1058"/>
      <c r="AA113" s="367">
        <v>3</v>
      </c>
      <c r="AB113" s="367">
        <v>4</v>
      </c>
      <c r="AC113" s="367">
        <v>1</v>
      </c>
      <c r="AD113" s="367">
        <v>0</v>
      </c>
      <c r="AE113" s="367">
        <v>0</v>
      </c>
      <c r="AF113" s="367">
        <v>0</v>
      </c>
      <c r="AG113" s="367">
        <v>0</v>
      </c>
      <c r="AH113" s="367">
        <v>3</v>
      </c>
      <c r="AI113" s="367">
        <v>1</v>
      </c>
      <c r="AJ113" s="367">
        <v>8</v>
      </c>
      <c r="AK113" s="367">
        <v>3</v>
      </c>
      <c r="AL113" s="367">
        <v>0</v>
      </c>
      <c r="AM113" s="367">
        <v>0</v>
      </c>
      <c r="AN113" s="367">
        <v>10</v>
      </c>
      <c r="AO113" s="367">
        <v>3</v>
      </c>
      <c r="AP113" s="367"/>
      <c r="AQ113" s="367"/>
      <c r="AR113" s="358">
        <f t="shared" si="86"/>
        <v>31</v>
      </c>
      <c r="AS113" s="460">
        <f t="shared" si="87"/>
        <v>11</v>
      </c>
      <c r="AU113" s="363" t="s">
        <v>70</v>
      </c>
      <c r="AV113" s="367">
        <v>3</v>
      </c>
      <c r="AW113" s="367">
        <v>2</v>
      </c>
      <c r="AX113" s="367"/>
      <c r="AY113" s="367"/>
      <c r="AZ113" s="367">
        <v>2</v>
      </c>
      <c r="BA113" s="367">
        <v>2</v>
      </c>
      <c r="BB113" s="367"/>
      <c r="BC113" s="367">
        <v>1</v>
      </c>
      <c r="BD113" s="367"/>
      <c r="BE113" s="367">
        <f t="shared" si="88"/>
        <v>10</v>
      </c>
      <c r="BF113" s="367">
        <v>6</v>
      </c>
      <c r="BG113" s="367">
        <v>0</v>
      </c>
      <c r="BH113" s="367">
        <f t="shared" si="89"/>
        <v>6</v>
      </c>
      <c r="BI113" s="368">
        <v>2</v>
      </c>
      <c r="BK113" s="225" t="s">
        <v>70</v>
      </c>
      <c r="BL113" s="223">
        <v>26</v>
      </c>
      <c r="BM113" s="223">
        <v>9</v>
      </c>
      <c r="BN113" s="223">
        <v>4</v>
      </c>
      <c r="BO113" s="224">
        <v>2</v>
      </c>
    </row>
    <row r="114" spans="1:67" s="55" customFormat="1" ht="12.9" customHeight="1">
      <c r="A114" s="796" t="s">
        <v>71</v>
      </c>
      <c r="B114" s="797">
        <v>46</v>
      </c>
      <c r="C114" s="1052"/>
      <c r="D114" s="797">
        <v>23</v>
      </c>
      <c r="E114" s="797">
        <v>36</v>
      </c>
      <c r="F114" s="797">
        <v>24</v>
      </c>
      <c r="G114" s="797">
        <v>0</v>
      </c>
      <c r="H114" s="797">
        <v>0</v>
      </c>
      <c r="I114" s="797">
        <v>0</v>
      </c>
      <c r="J114" s="797">
        <v>0</v>
      </c>
      <c r="K114" s="797">
        <v>0</v>
      </c>
      <c r="L114" s="797">
        <v>0</v>
      </c>
      <c r="M114" s="797">
        <v>21</v>
      </c>
      <c r="N114" s="797">
        <v>13</v>
      </c>
      <c r="O114" s="797">
        <v>0</v>
      </c>
      <c r="P114" s="797">
        <v>0</v>
      </c>
      <c r="Q114" s="797">
        <v>0</v>
      </c>
      <c r="R114" s="797">
        <v>0</v>
      </c>
      <c r="S114" s="797"/>
      <c r="T114" s="797"/>
      <c r="U114" s="797">
        <f t="shared" si="84"/>
        <v>103</v>
      </c>
      <c r="V114" s="799">
        <f t="shared" si="85"/>
        <v>60</v>
      </c>
      <c r="X114" s="363" t="s">
        <v>71</v>
      </c>
      <c r="Y114" s="367">
        <v>6</v>
      </c>
      <c r="Z114" s="1058"/>
      <c r="AA114" s="367">
        <v>1</v>
      </c>
      <c r="AB114" s="367">
        <v>4</v>
      </c>
      <c r="AC114" s="367">
        <v>3</v>
      </c>
      <c r="AD114" s="367">
        <v>0</v>
      </c>
      <c r="AE114" s="367">
        <v>0</v>
      </c>
      <c r="AF114" s="367">
        <v>0</v>
      </c>
      <c r="AG114" s="367">
        <v>0</v>
      </c>
      <c r="AH114" s="367">
        <v>0</v>
      </c>
      <c r="AI114" s="367">
        <v>0</v>
      </c>
      <c r="AJ114" s="367">
        <v>0</v>
      </c>
      <c r="AK114" s="367">
        <v>0</v>
      </c>
      <c r="AL114" s="367">
        <v>0</v>
      </c>
      <c r="AM114" s="367">
        <v>0</v>
      </c>
      <c r="AN114" s="367">
        <v>0</v>
      </c>
      <c r="AO114" s="367">
        <v>0</v>
      </c>
      <c r="AP114" s="367"/>
      <c r="AQ114" s="367"/>
      <c r="AR114" s="358">
        <f t="shared" si="86"/>
        <v>10</v>
      </c>
      <c r="AS114" s="460">
        <f t="shared" si="87"/>
        <v>4</v>
      </c>
      <c r="AU114" s="363" t="s">
        <v>71</v>
      </c>
      <c r="AV114" s="367">
        <v>1</v>
      </c>
      <c r="AW114" s="367">
        <v>1</v>
      </c>
      <c r="AX114" s="367"/>
      <c r="AY114" s="367"/>
      <c r="AZ114" s="367"/>
      <c r="BA114" s="367">
        <v>1</v>
      </c>
      <c r="BB114" s="367"/>
      <c r="BC114" s="367"/>
      <c r="BD114" s="367"/>
      <c r="BE114" s="367">
        <f t="shared" si="88"/>
        <v>3</v>
      </c>
      <c r="BF114" s="367">
        <v>3</v>
      </c>
      <c r="BG114" s="367">
        <v>0</v>
      </c>
      <c r="BH114" s="367">
        <f t="shared" si="89"/>
        <v>3</v>
      </c>
      <c r="BI114" s="389">
        <v>1</v>
      </c>
      <c r="BK114" s="225" t="s">
        <v>71</v>
      </c>
      <c r="BL114" s="26">
        <v>6</v>
      </c>
      <c r="BM114" s="26">
        <v>3</v>
      </c>
      <c r="BN114" s="26">
        <v>1</v>
      </c>
      <c r="BO114" s="161">
        <v>2</v>
      </c>
    </row>
    <row r="115" spans="1:67" s="55" customFormat="1" ht="12.9" customHeight="1">
      <c r="A115" s="796" t="s">
        <v>72</v>
      </c>
      <c r="B115" s="797">
        <v>0</v>
      </c>
      <c r="C115" s="1052"/>
      <c r="D115" s="797">
        <v>0</v>
      </c>
      <c r="E115" s="797">
        <v>0</v>
      </c>
      <c r="F115" s="797">
        <v>0</v>
      </c>
      <c r="G115" s="797">
        <v>0</v>
      </c>
      <c r="H115" s="797">
        <v>0</v>
      </c>
      <c r="I115" s="797">
        <v>0</v>
      </c>
      <c r="J115" s="797">
        <v>0</v>
      </c>
      <c r="K115" s="797">
        <v>0</v>
      </c>
      <c r="L115" s="797">
        <v>0</v>
      </c>
      <c r="M115" s="797">
        <v>0</v>
      </c>
      <c r="N115" s="797">
        <v>0</v>
      </c>
      <c r="O115" s="797">
        <v>0</v>
      </c>
      <c r="P115" s="797">
        <v>0</v>
      </c>
      <c r="Q115" s="797">
        <v>0</v>
      </c>
      <c r="R115" s="797">
        <v>0</v>
      </c>
      <c r="S115" s="797"/>
      <c r="T115" s="797"/>
      <c r="U115" s="797">
        <f t="shared" si="84"/>
        <v>0</v>
      </c>
      <c r="V115" s="799">
        <f t="shared" si="85"/>
        <v>0</v>
      </c>
      <c r="X115" s="363" t="s">
        <v>72</v>
      </c>
      <c r="Y115" s="367">
        <v>0</v>
      </c>
      <c r="Z115" s="1058"/>
      <c r="AA115" s="367">
        <v>0</v>
      </c>
      <c r="AB115" s="367">
        <v>0</v>
      </c>
      <c r="AC115" s="367">
        <v>0</v>
      </c>
      <c r="AD115" s="367">
        <v>0</v>
      </c>
      <c r="AE115" s="367">
        <v>0</v>
      </c>
      <c r="AF115" s="367">
        <v>0</v>
      </c>
      <c r="AG115" s="367">
        <v>0</v>
      </c>
      <c r="AH115" s="367">
        <v>0</v>
      </c>
      <c r="AI115" s="367">
        <v>0</v>
      </c>
      <c r="AJ115" s="367">
        <v>0</v>
      </c>
      <c r="AK115" s="367">
        <v>0</v>
      </c>
      <c r="AL115" s="367">
        <v>0</v>
      </c>
      <c r="AM115" s="367">
        <v>0</v>
      </c>
      <c r="AN115" s="367">
        <v>0</v>
      </c>
      <c r="AO115" s="367">
        <v>0</v>
      </c>
      <c r="AP115" s="367"/>
      <c r="AQ115" s="367"/>
      <c r="AR115" s="358">
        <f t="shared" si="86"/>
        <v>0</v>
      </c>
      <c r="AS115" s="460">
        <f t="shared" si="87"/>
        <v>0</v>
      </c>
      <c r="AU115" s="363" t="s">
        <v>72</v>
      </c>
      <c r="AV115" s="367"/>
      <c r="AW115" s="367"/>
      <c r="AX115" s="367"/>
      <c r="AY115" s="367"/>
      <c r="AZ115" s="367"/>
      <c r="BA115" s="367"/>
      <c r="BB115" s="367"/>
      <c r="BC115" s="367"/>
      <c r="BD115" s="367"/>
      <c r="BE115" s="367">
        <f t="shared" si="88"/>
        <v>0</v>
      </c>
      <c r="BF115" s="367"/>
      <c r="BG115" s="367"/>
      <c r="BH115" s="367">
        <f t="shared" si="89"/>
        <v>0</v>
      </c>
      <c r="BI115" s="368">
        <v>0</v>
      </c>
      <c r="BK115" s="225" t="s">
        <v>72</v>
      </c>
      <c r="BL115" s="223">
        <v>9</v>
      </c>
      <c r="BM115" s="223">
        <v>4</v>
      </c>
      <c r="BN115" s="223">
        <v>2</v>
      </c>
      <c r="BO115" s="224">
        <v>3</v>
      </c>
    </row>
    <row r="116" spans="1:67" s="55" customFormat="1" ht="13.5" customHeight="1">
      <c r="A116" s="793" t="s">
        <v>73</v>
      </c>
      <c r="B116" s="797"/>
      <c r="C116" s="1052"/>
      <c r="D116" s="797"/>
      <c r="E116" s="797"/>
      <c r="F116" s="797"/>
      <c r="G116" s="797"/>
      <c r="H116" s="797"/>
      <c r="I116" s="797"/>
      <c r="J116" s="797"/>
      <c r="K116" s="797"/>
      <c r="L116" s="797"/>
      <c r="M116" s="797"/>
      <c r="N116" s="797"/>
      <c r="O116" s="797"/>
      <c r="P116" s="797"/>
      <c r="Q116" s="797"/>
      <c r="R116" s="797"/>
      <c r="S116" s="797"/>
      <c r="T116" s="797"/>
      <c r="U116" s="797">
        <f t="shared" si="84"/>
        <v>0</v>
      </c>
      <c r="V116" s="799">
        <f t="shared" si="85"/>
        <v>0</v>
      </c>
      <c r="X116" s="362" t="s">
        <v>73</v>
      </c>
      <c r="Y116" s="367"/>
      <c r="Z116" s="1058"/>
      <c r="AA116" s="367"/>
      <c r="AB116" s="367"/>
      <c r="AC116" s="367"/>
      <c r="AD116" s="367"/>
      <c r="AE116" s="367"/>
      <c r="AF116" s="367"/>
      <c r="AG116" s="367"/>
      <c r="AH116" s="367"/>
      <c r="AI116" s="367"/>
      <c r="AJ116" s="367"/>
      <c r="AK116" s="367"/>
      <c r="AL116" s="367"/>
      <c r="AM116" s="367"/>
      <c r="AN116" s="367"/>
      <c r="AO116" s="367"/>
      <c r="AP116" s="367"/>
      <c r="AQ116" s="367"/>
      <c r="AR116" s="358">
        <f t="shared" si="86"/>
        <v>0</v>
      </c>
      <c r="AS116" s="460">
        <f t="shared" si="87"/>
        <v>0</v>
      </c>
      <c r="AU116" s="362" t="s">
        <v>73</v>
      </c>
      <c r="AV116" s="367"/>
      <c r="AW116" s="367"/>
      <c r="AX116" s="367"/>
      <c r="AY116" s="367"/>
      <c r="AZ116" s="367"/>
      <c r="BA116" s="367"/>
      <c r="BB116" s="367"/>
      <c r="BC116" s="367"/>
      <c r="BD116" s="367"/>
      <c r="BE116" s="367">
        <f t="shared" si="88"/>
        <v>0</v>
      </c>
      <c r="BF116" s="367"/>
      <c r="BG116" s="367"/>
      <c r="BH116" s="367">
        <f t="shared" si="89"/>
        <v>0</v>
      </c>
      <c r="BI116" s="368"/>
      <c r="BK116" s="222" t="s">
        <v>73</v>
      </c>
      <c r="BL116" s="223"/>
      <c r="BM116" s="223"/>
      <c r="BN116" s="223"/>
      <c r="BO116" s="224"/>
    </row>
    <row r="117" spans="1:67" s="55" customFormat="1" ht="12.9" customHeight="1">
      <c r="A117" s="796" t="s">
        <v>74</v>
      </c>
      <c r="B117" s="797">
        <v>29</v>
      </c>
      <c r="C117" s="1052"/>
      <c r="D117" s="797">
        <v>17</v>
      </c>
      <c r="E117" s="797">
        <v>16</v>
      </c>
      <c r="F117" s="797">
        <v>6</v>
      </c>
      <c r="G117" s="797">
        <v>0</v>
      </c>
      <c r="H117" s="797">
        <v>0</v>
      </c>
      <c r="I117" s="797">
        <v>0</v>
      </c>
      <c r="J117" s="797">
        <v>0</v>
      </c>
      <c r="K117" s="797">
        <v>0</v>
      </c>
      <c r="L117" s="797">
        <v>0</v>
      </c>
      <c r="M117" s="797">
        <v>10</v>
      </c>
      <c r="N117" s="797">
        <v>2</v>
      </c>
      <c r="O117" s="797">
        <v>0</v>
      </c>
      <c r="P117" s="797">
        <v>0</v>
      </c>
      <c r="Q117" s="797">
        <v>0</v>
      </c>
      <c r="R117" s="797">
        <v>0</v>
      </c>
      <c r="S117" s="797"/>
      <c r="T117" s="797"/>
      <c r="U117" s="797">
        <f t="shared" si="84"/>
        <v>55</v>
      </c>
      <c r="V117" s="799">
        <f t="shared" si="85"/>
        <v>25</v>
      </c>
      <c r="X117" s="363" t="s">
        <v>74</v>
      </c>
      <c r="Y117" s="367">
        <v>1</v>
      </c>
      <c r="Z117" s="1058"/>
      <c r="AA117" s="367">
        <v>0</v>
      </c>
      <c r="AB117" s="367">
        <v>0</v>
      </c>
      <c r="AC117" s="367">
        <v>0</v>
      </c>
      <c r="AD117" s="367">
        <v>0</v>
      </c>
      <c r="AE117" s="367">
        <v>0</v>
      </c>
      <c r="AF117" s="367">
        <v>0</v>
      </c>
      <c r="AG117" s="367">
        <v>0</v>
      </c>
      <c r="AH117" s="367">
        <v>0</v>
      </c>
      <c r="AI117" s="367">
        <v>0</v>
      </c>
      <c r="AJ117" s="367">
        <v>1</v>
      </c>
      <c r="AK117" s="367">
        <v>0</v>
      </c>
      <c r="AL117" s="367">
        <v>0</v>
      </c>
      <c r="AM117" s="367">
        <v>0</v>
      </c>
      <c r="AN117" s="367">
        <v>0</v>
      </c>
      <c r="AO117" s="367">
        <v>0</v>
      </c>
      <c r="AP117" s="367"/>
      <c r="AQ117" s="367"/>
      <c r="AR117" s="358">
        <f t="shared" si="86"/>
        <v>2</v>
      </c>
      <c r="AS117" s="460">
        <f t="shared" si="87"/>
        <v>0</v>
      </c>
      <c r="AU117" s="363" t="s">
        <v>74</v>
      </c>
      <c r="AV117" s="367">
        <v>1</v>
      </c>
      <c r="AW117" s="367">
        <v>1</v>
      </c>
      <c r="AX117" s="367"/>
      <c r="AY117" s="367"/>
      <c r="AZ117" s="367"/>
      <c r="BA117" s="367">
        <v>1</v>
      </c>
      <c r="BB117" s="367"/>
      <c r="BC117" s="367"/>
      <c r="BD117" s="367"/>
      <c r="BE117" s="367">
        <f t="shared" si="88"/>
        <v>3</v>
      </c>
      <c r="BF117" s="367">
        <v>2</v>
      </c>
      <c r="BG117" s="367">
        <v>0</v>
      </c>
      <c r="BH117" s="367">
        <f t="shared" si="89"/>
        <v>2</v>
      </c>
      <c r="BI117" s="368">
        <v>1</v>
      </c>
      <c r="BK117" s="227" t="s">
        <v>74</v>
      </c>
      <c r="BL117" s="223">
        <v>5</v>
      </c>
      <c r="BM117" s="223">
        <v>0</v>
      </c>
      <c r="BN117" s="223">
        <v>3</v>
      </c>
      <c r="BO117" s="224"/>
    </row>
    <row r="118" spans="1:67" s="55" customFormat="1" ht="12.9" customHeight="1">
      <c r="A118" s="796" t="s">
        <v>75</v>
      </c>
      <c r="B118" s="797">
        <v>436</v>
      </c>
      <c r="C118" s="1052"/>
      <c r="D118" s="797">
        <v>208</v>
      </c>
      <c r="E118" s="797">
        <v>242</v>
      </c>
      <c r="F118" s="797">
        <v>126</v>
      </c>
      <c r="G118" s="797">
        <v>24</v>
      </c>
      <c r="H118" s="797">
        <v>4</v>
      </c>
      <c r="I118" s="797">
        <v>138</v>
      </c>
      <c r="J118" s="797">
        <v>45</v>
      </c>
      <c r="K118" s="797">
        <v>0</v>
      </c>
      <c r="L118" s="797">
        <v>0</v>
      </c>
      <c r="M118" s="797">
        <v>311</v>
      </c>
      <c r="N118" s="797">
        <v>132</v>
      </c>
      <c r="O118" s="797">
        <v>0</v>
      </c>
      <c r="P118" s="797">
        <v>0</v>
      </c>
      <c r="Q118" s="797">
        <v>44</v>
      </c>
      <c r="R118" s="797">
        <v>11</v>
      </c>
      <c r="S118" s="797"/>
      <c r="T118" s="797"/>
      <c r="U118" s="797">
        <f t="shared" si="84"/>
        <v>1195</v>
      </c>
      <c r="V118" s="799">
        <f t="shared" si="85"/>
        <v>526</v>
      </c>
      <c r="X118" s="363" t="s">
        <v>75</v>
      </c>
      <c r="Y118" s="367">
        <v>27</v>
      </c>
      <c r="Z118" s="1058"/>
      <c r="AA118" s="367">
        <v>18</v>
      </c>
      <c r="AB118" s="367">
        <v>7</v>
      </c>
      <c r="AC118" s="367">
        <v>2</v>
      </c>
      <c r="AD118" s="367">
        <v>2</v>
      </c>
      <c r="AE118" s="367">
        <v>0</v>
      </c>
      <c r="AF118" s="367">
        <v>0</v>
      </c>
      <c r="AG118" s="367">
        <v>0</v>
      </c>
      <c r="AH118" s="367">
        <v>0</v>
      </c>
      <c r="AI118" s="367">
        <v>0</v>
      </c>
      <c r="AJ118" s="367">
        <v>73</v>
      </c>
      <c r="AK118" s="367">
        <v>32</v>
      </c>
      <c r="AL118" s="367">
        <v>0</v>
      </c>
      <c r="AM118" s="367">
        <v>0</v>
      </c>
      <c r="AN118" s="367">
        <v>10</v>
      </c>
      <c r="AO118" s="367">
        <v>1</v>
      </c>
      <c r="AP118" s="367"/>
      <c r="AQ118" s="367"/>
      <c r="AR118" s="358">
        <f t="shared" si="86"/>
        <v>119</v>
      </c>
      <c r="AS118" s="460">
        <f t="shared" si="87"/>
        <v>53</v>
      </c>
      <c r="AU118" s="363" t="s">
        <v>75</v>
      </c>
      <c r="AV118" s="367">
        <v>8</v>
      </c>
      <c r="AW118" s="367">
        <v>5</v>
      </c>
      <c r="AX118" s="367">
        <v>1</v>
      </c>
      <c r="AY118" s="367">
        <v>3</v>
      </c>
      <c r="AZ118" s="367"/>
      <c r="BA118" s="367">
        <v>8</v>
      </c>
      <c r="BB118" s="367"/>
      <c r="BC118" s="367">
        <v>3</v>
      </c>
      <c r="BD118" s="367"/>
      <c r="BE118" s="367">
        <f t="shared" si="88"/>
        <v>28</v>
      </c>
      <c r="BF118" s="367">
        <v>21</v>
      </c>
      <c r="BG118" s="367">
        <v>4</v>
      </c>
      <c r="BH118" s="367">
        <f t="shared" si="89"/>
        <v>25</v>
      </c>
      <c r="BI118" s="368">
        <v>7</v>
      </c>
      <c r="BK118" s="225" t="s">
        <v>75</v>
      </c>
      <c r="BL118" s="228">
        <v>50</v>
      </c>
      <c r="BM118" s="223">
        <v>18</v>
      </c>
      <c r="BN118" s="86">
        <v>1</v>
      </c>
      <c r="BO118" s="143">
        <v>10</v>
      </c>
    </row>
    <row r="119" spans="1:67" s="55" customFormat="1" ht="14.25" customHeight="1">
      <c r="A119" s="793" t="s">
        <v>76</v>
      </c>
      <c r="B119" s="797"/>
      <c r="C119" s="1052"/>
      <c r="D119" s="797"/>
      <c r="E119" s="797"/>
      <c r="F119" s="797"/>
      <c r="G119" s="797"/>
      <c r="H119" s="797"/>
      <c r="I119" s="797"/>
      <c r="J119" s="797"/>
      <c r="K119" s="797"/>
      <c r="L119" s="797"/>
      <c r="M119" s="797"/>
      <c r="N119" s="797"/>
      <c r="O119" s="797"/>
      <c r="P119" s="797"/>
      <c r="Q119" s="797"/>
      <c r="R119" s="797"/>
      <c r="S119" s="797"/>
      <c r="T119" s="797"/>
      <c r="U119" s="797">
        <f t="shared" si="84"/>
        <v>0</v>
      </c>
      <c r="V119" s="799">
        <f t="shared" si="85"/>
        <v>0</v>
      </c>
      <c r="X119" s="362" t="s">
        <v>76</v>
      </c>
      <c r="Y119" s="367"/>
      <c r="Z119" s="1058"/>
      <c r="AA119" s="367"/>
      <c r="AB119" s="367"/>
      <c r="AC119" s="367"/>
      <c r="AD119" s="367"/>
      <c r="AE119" s="367"/>
      <c r="AF119" s="367"/>
      <c r="AG119" s="367"/>
      <c r="AH119" s="367"/>
      <c r="AI119" s="367"/>
      <c r="AJ119" s="367"/>
      <c r="AK119" s="367"/>
      <c r="AL119" s="367"/>
      <c r="AM119" s="367"/>
      <c r="AN119" s="367"/>
      <c r="AO119" s="367"/>
      <c r="AP119" s="367"/>
      <c r="AQ119" s="367"/>
      <c r="AR119" s="358">
        <f t="shared" si="86"/>
        <v>0</v>
      </c>
      <c r="AS119" s="460">
        <f t="shared" si="87"/>
        <v>0</v>
      </c>
      <c r="AU119" s="362" t="s">
        <v>76</v>
      </c>
      <c r="AV119" s="367"/>
      <c r="AW119" s="367"/>
      <c r="AX119" s="367"/>
      <c r="AY119" s="367"/>
      <c r="AZ119" s="367"/>
      <c r="BA119" s="367"/>
      <c r="BB119" s="367"/>
      <c r="BC119" s="367"/>
      <c r="BD119" s="367"/>
      <c r="BE119" s="367">
        <f t="shared" si="88"/>
        <v>0</v>
      </c>
      <c r="BF119" s="367"/>
      <c r="BG119" s="367"/>
      <c r="BH119" s="367">
        <f t="shared" si="89"/>
        <v>0</v>
      </c>
      <c r="BI119" s="368"/>
      <c r="BK119" s="222" t="s">
        <v>76</v>
      </c>
      <c r="BL119" s="223"/>
      <c r="BM119" s="223"/>
      <c r="BN119" s="223"/>
      <c r="BO119" s="224"/>
    </row>
    <row r="120" spans="1:67" s="55" customFormat="1" ht="12.9" customHeight="1">
      <c r="A120" s="796" t="s">
        <v>77</v>
      </c>
      <c r="B120" s="797">
        <v>618</v>
      </c>
      <c r="C120" s="1052"/>
      <c r="D120" s="797">
        <v>308</v>
      </c>
      <c r="E120" s="797">
        <v>256</v>
      </c>
      <c r="F120" s="797">
        <v>141</v>
      </c>
      <c r="G120" s="797">
        <v>0</v>
      </c>
      <c r="H120" s="797">
        <v>0</v>
      </c>
      <c r="I120" s="797">
        <v>109</v>
      </c>
      <c r="J120" s="797">
        <v>51</v>
      </c>
      <c r="K120" s="797">
        <v>0</v>
      </c>
      <c r="L120" s="797">
        <v>0</v>
      </c>
      <c r="M120" s="797">
        <v>323</v>
      </c>
      <c r="N120" s="797">
        <v>153</v>
      </c>
      <c r="O120" s="797">
        <v>0</v>
      </c>
      <c r="P120" s="797">
        <v>0</v>
      </c>
      <c r="Q120" s="797">
        <v>77</v>
      </c>
      <c r="R120" s="797">
        <v>19</v>
      </c>
      <c r="S120" s="797"/>
      <c r="T120" s="797"/>
      <c r="U120" s="797">
        <f t="shared" si="84"/>
        <v>1383</v>
      </c>
      <c r="V120" s="799">
        <f t="shared" si="85"/>
        <v>672</v>
      </c>
      <c r="X120" s="363" t="s">
        <v>77</v>
      </c>
      <c r="Y120" s="367">
        <v>32</v>
      </c>
      <c r="Z120" s="1058"/>
      <c r="AA120" s="367">
        <v>13</v>
      </c>
      <c r="AB120" s="367">
        <v>10</v>
      </c>
      <c r="AC120" s="367">
        <v>3</v>
      </c>
      <c r="AD120" s="367">
        <v>0</v>
      </c>
      <c r="AE120" s="367">
        <v>0</v>
      </c>
      <c r="AF120" s="367">
        <v>0</v>
      </c>
      <c r="AG120" s="367">
        <v>0</v>
      </c>
      <c r="AH120" s="367">
        <v>0</v>
      </c>
      <c r="AI120" s="367">
        <v>0</v>
      </c>
      <c r="AJ120" s="367">
        <v>90</v>
      </c>
      <c r="AK120" s="367">
        <v>36</v>
      </c>
      <c r="AL120" s="367">
        <v>0</v>
      </c>
      <c r="AM120" s="367">
        <v>0</v>
      </c>
      <c r="AN120" s="367">
        <v>16</v>
      </c>
      <c r="AO120" s="367">
        <v>4</v>
      </c>
      <c r="AP120" s="367"/>
      <c r="AQ120" s="367"/>
      <c r="AR120" s="358">
        <f t="shared" si="86"/>
        <v>148</v>
      </c>
      <c r="AS120" s="460">
        <f t="shared" si="87"/>
        <v>56</v>
      </c>
      <c r="AU120" s="363" t="s">
        <v>77</v>
      </c>
      <c r="AV120" s="367">
        <v>14</v>
      </c>
      <c r="AW120" s="367">
        <v>7</v>
      </c>
      <c r="AX120" s="367"/>
      <c r="AY120" s="367">
        <v>4</v>
      </c>
      <c r="AZ120" s="367"/>
      <c r="BA120" s="367">
        <v>8</v>
      </c>
      <c r="BB120" s="367"/>
      <c r="BC120" s="367">
        <v>4</v>
      </c>
      <c r="BD120" s="367"/>
      <c r="BE120" s="367">
        <f t="shared" si="88"/>
        <v>37</v>
      </c>
      <c r="BF120" s="367">
        <v>34</v>
      </c>
      <c r="BG120" s="367">
        <v>2</v>
      </c>
      <c r="BH120" s="367">
        <f t="shared" si="89"/>
        <v>36</v>
      </c>
      <c r="BI120" s="368">
        <v>10</v>
      </c>
      <c r="BK120" s="209" t="s">
        <v>207</v>
      </c>
      <c r="BL120" s="223">
        <v>58</v>
      </c>
      <c r="BM120" s="86">
        <v>10</v>
      </c>
      <c r="BN120" s="223">
        <v>4</v>
      </c>
      <c r="BO120" s="224">
        <v>16</v>
      </c>
    </row>
    <row r="121" spans="1:67" s="55" customFormat="1" ht="12.9" customHeight="1">
      <c r="A121" s="796" t="s">
        <v>78</v>
      </c>
      <c r="B121" s="797">
        <v>566</v>
      </c>
      <c r="C121" s="1052"/>
      <c r="D121" s="797">
        <v>297</v>
      </c>
      <c r="E121" s="797">
        <v>142</v>
      </c>
      <c r="F121" s="797">
        <v>76</v>
      </c>
      <c r="G121" s="797">
        <v>0</v>
      </c>
      <c r="H121" s="797">
        <v>0</v>
      </c>
      <c r="I121" s="797">
        <v>32</v>
      </c>
      <c r="J121" s="797">
        <v>12</v>
      </c>
      <c r="K121" s="797">
        <v>102</v>
      </c>
      <c r="L121" s="797">
        <v>40</v>
      </c>
      <c r="M121" s="797">
        <v>337</v>
      </c>
      <c r="N121" s="797">
        <v>171</v>
      </c>
      <c r="O121" s="797">
        <v>0</v>
      </c>
      <c r="P121" s="797">
        <v>0</v>
      </c>
      <c r="Q121" s="797">
        <v>72</v>
      </c>
      <c r="R121" s="797">
        <v>21</v>
      </c>
      <c r="S121" s="797"/>
      <c r="T121" s="797"/>
      <c r="U121" s="797">
        <f t="shared" si="84"/>
        <v>1251</v>
      </c>
      <c r="V121" s="799">
        <f t="shared" si="85"/>
        <v>617</v>
      </c>
      <c r="X121" s="363" t="s">
        <v>78</v>
      </c>
      <c r="Y121" s="367">
        <v>13</v>
      </c>
      <c r="Z121" s="1058"/>
      <c r="AA121" s="367">
        <v>4</v>
      </c>
      <c r="AB121" s="367">
        <v>1</v>
      </c>
      <c r="AC121" s="367">
        <v>0</v>
      </c>
      <c r="AD121" s="367">
        <v>0</v>
      </c>
      <c r="AE121" s="367">
        <v>0</v>
      </c>
      <c r="AF121" s="367">
        <v>1</v>
      </c>
      <c r="AG121" s="367">
        <v>1</v>
      </c>
      <c r="AH121" s="367">
        <v>8</v>
      </c>
      <c r="AI121" s="367">
        <v>3</v>
      </c>
      <c r="AJ121" s="367">
        <v>86</v>
      </c>
      <c r="AK121" s="367">
        <v>40</v>
      </c>
      <c r="AL121" s="367">
        <v>0</v>
      </c>
      <c r="AM121" s="367">
        <v>0</v>
      </c>
      <c r="AN121" s="367">
        <v>22</v>
      </c>
      <c r="AO121" s="367">
        <v>4</v>
      </c>
      <c r="AP121" s="367"/>
      <c r="AQ121" s="367"/>
      <c r="AR121" s="358">
        <f t="shared" si="86"/>
        <v>131</v>
      </c>
      <c r="AS121" s="460">
        <f t="shared" si="87"/>
        <v>52</v>
      </c>
      <c r="AU121" s="363" t="s">
        <v>78</v>
      </c>
      <c r="AV121" s="367">
        <v>9</v>
      </c>
      <c r="AW121" s="367">
        <v>3</v>
      </c>
      <c r="AX121" s="367"/>
      <c r="AY121" s="367">
        <v>1</v>
      </c>
      <c r="AZ121" s="367">
        <v>2</v>
      </c>
      <c r="BA121" s="367">
        <v>6</v>
      </c>
      <c r="BB121" s="367"/>
      <c r="BC121" s="367">
        <v>4</v>
      </c>
      <c r="BD121" s="388"/>
      <c r="BE121" s="367">
        <f t="shared" si="88"/>
        <v>25</v>
      </c>
      <c r="BF121" s="367">
        <v>24</v>
      </c>
      <c r="BG121" s="367">
        <v>0</v>
      </c>
      <c r="BH121" s="367">
        <f t="shared" si="89"/>
        <v>24</v>
      </c>
      <c r="BI121" s="368">
        <v>6</v>
      </c>
      <c r="BK121" s="209" t="s">
        <v>208</v>
      </c>
      <c r="BL121" s="223">
        <v>50</v>
      </c>
      <c r="BM121" s="86">
        <v>8</v>
      </c>
      <c r="BN121" s="223">
        <v>3</v>
      </c>
      <c r="BO121" s="224">
        <v>14</v>
      </c>
    </row>
    <row r="122" spans="1:67" s="55" customFormat="1" ht="12.9" customHeight="1">
      <c r="A122" s="796" t="s">
        <v>79</v>
      </c>
      <c r="B122" s="797">
        <v>886</v>
      </c>
      <c r="C122" s="1052"/>
      <c r="D122" s="797">
        <v>538</v>
      </c>
      <c r="E122" s="797">
        <v>280</v>
      </c>
      <c r="F122" s="797">
        <v>185</v>
      </c>
      <c r="G122" s="797">
        <v>0</v>
      </c>
      <c r="H122" s="797">
        <v>0</v>
      </c>
      <c r="I122" s="797">
        <v>235</v>
      </c>
      <c r="J122" s="797">
        <v>106</v>
      </c>
      <c r="K122" s="797">
        <v>8</v>
      </c>
      <c r="L122" s="797">
        <v>3</v>
      </c>
      <c r="M122" s="797">
        <v>371</v>
      </c>
      <c r="N122" s="797">
        <v>217</v>
      </c>
      <c r="O122" s="797">
        <v>1</v>
      </c>
      <c r="P122" s="797">
        <v>0</v>
      </c>
      <c r="Q122" s="797">
        <v>154</v>
      </c>
      <c r="R122" s="797">
        <v>57</v>
      </c>
      <c r="S122" s="787">
        <v>3</v>
      </c>
      <c r="T122" s="803">
        <v>0</v>
      </c>
      <c r="U122" s="797">
        <f t="shared" si="84"/>
        <v>1938</v>
      </c>
      <c r="V122" s="799">
        <f t="shared" si="85"/>
        <v>1106</v>
      </c>
      <c r="X122" s="363" t="s">
        <v>79</v>
      </c>
      <c r="Y122" s="367">
        <v>32</v>
      </c>
      <c r="Z122" s="1058"/>
      <c r="AA122" s="367">
        <v>16</v>
      </c>
      <c r="AB122" s="367">
        <v>8</v>
      </c>
      <c r="AC122" s="367">
        <v>6</v>
      </c>
      <c r="AD122" s="367">
        <v>0</v>
      </c>
      <c r="AE122" s="367">
        <v>0</v>
      </c>
      <c r="AF122" s="367">
        <v>8</v>
      </c>
      <c r="AG122" s="367">
        <v>2</v>
      </c>
      <c r="AH122" s="367">
        <v>0</v>
      </c>
      <c r="AI122" s="367">
        <v>0</v>
      </c>
      <c r="AJ122" s="367">
        <v>24</v>
      </c>
      <c r="AK122" s="367">
        <v>9</v>
      </c>
      <c r="AL122" s="367">
        <v>1</v>
      </c>
      <c r="AM122" s="367">
        <v>0</v>
      </c>
      <c r="AN122" s="367">
        <v>21</v>
      </c>
      <c r="AO122" s="367">
        <v>13</v>
      </c>
      <c r="AP122" s="367"/>
      <c r="AQ122" s="367"/>
      <c r="AR122" s="358">
        <f t="shared" si="86"/>
        <v>94</v>
      </c>
      <c r="AS122" s="460">
        <f t="shared" si="87"/>
        <v>46</v>
      </c>
      <c r="AU122" s="363" t="s">
        <v>79</v>
      </c>
      <c r="AV122" s="367">
        <v>22</v>
      </c>
      <c r="AW122" s="367">
        <v>10</v>
      </c>
      <c r="AX122" s="367"/>
      <c r="AY122" s="367">
        <v>8</v>
      </c>
      <c r="AZ122" s="367">
        <v>1</v>
      </c>
      <c r="BA122" s="367">
        <v>12</v>
      </c>
      <c r="BB122" s="367">
        <v>1</v>
      </c>
      <c r="BC122" s="367">
        <v>8</v>
      </c>
      <c r="BD122" s="367"/>
      <c r="BE122" s="367">
        <f t="shared" si="88"/>
        <v>62</v>
      </c>
      <c r="BF122" s="367">
        <v>36</v>
      </c>
      <c r="BG122" s="367">
        <v>24</v>
      </c>
      <c r="BH122" s="367">
        <f t="shared" si="89"/>
        <v>60</v>
      </c>
      <c r="BI122" s="368">
        <v>14</v>
      </c>
      <c r="BK122" s="209" t="s">
        <v>209</v>
      </c>
      <c r="BL122" s="223">
        <v>146</v>
      </c>
      <c r="BM122" s="86">
        <v>50</v>
      </c>
      <c r="BN122" s="223">
        <v>0</v>
      </c>
      <c r="BO122" s="224">
        <v>27</v>
      </c>
    </row>
    <row r="123" spans="1:67" s="55" customFormat="1" ht="12.9" customHeight="1">
      <c r="A123" s="796" t="s">
        <v>80</v>
      </c>
      <c r="B123" s="797">
        <v>0</v>
      </c>
      <c r="C123" s="1052"/>
      <c r="D123" s="797">
        <v>0</v>
      </c>
      <c r="E123" s="797">
        <v>0</v>
      </c>
      <c r="F123" s="797">
        <v>0</v>
      </c>
      <c r="G123" s="797">
        <v>0</v>
      </c>
      <c r="H123" s="797">
        <v>0</v>
      </c>
      <c r="I123" s="797">
        <v>0</v>
      </c>
      <c r="J123" s="797">
        <v>0</v>
      </c>
      <c r="K123" s="797">
        <v>0</v>
      </c>
      <c r="L123" s="797">
        <v>0</v>
      </c>
      <c r="M123" s="797">
        <v>0</v>
      </c>
      <c r="N123" s="797">
        <v>0</v>
      </c>
      <c r="O123" s="797">
        <v>0</v>
      </c>
      <c r="P123" s="797">
        <v>0</v>
      </c>
      <c r="Q123" s="797">
        <v>0</v>
      </c>
      <c r="R123" s="797">
        <v>0</v>
      </c>
      <c r="S123" s="797"/>
      <c r="T123" s="797"/>
      <c r="U123" s="797">
        <f t="shared" si="84"/>
        <v>0</v>
      </c>
      <c r="V123" s="799">
        <f t="shared" si="85"/>
        <v>0</v>
      </c>
      <c r="X123" s="363" t="s">
        <v>80</v>
      </c>
      <c r="Y123" s="367">
        <v>0</v>
      </c>
      <c r="Z123" s="1058"/>
      <c r="AA123" s="367">
        <v>0</v>
      </c>
      <c r="AB123" s="367">
        <v>0</v>
      </c>
      <c r="AC123" s="367">
        <v>0</v>
      </c>
      <c r="AD123" s="367">
        <v>0</v>
      </c>
      <c r="AE123" s="367">
        <v>0</v>
      </c>
      <c r="AF123" s="367">
        <v>0</v>
      </c>
      <c r="AG123" s="367">
        <v>0</v>
      </c>
      <c r="AH123" s="367">
        <v>0</v>
      </c>
      <c r="AI123" s="367">
        <v>0</v>
      </c>
      <c r="AJ123" s="367">
        <v>0</v>
      </c>
      <c r="AK123" s="367">
        <v>0</v>
      </c>
      <c r="AL123" s="367">
        <v>0</v>
      </c>
      <c r="AM123" s="367">
        <v>0</v>
      </c>
      <c r="AN123" s="367">
        <v>0</v>
      </c>
      <c r="AO123" s="367">
        <v>0</v>
      </c>
      <c r="AP123" s="367"/>
      <c r="AQ123" s="367"/>
      <c r="AR123" s="358">
        <f t="shared" si="86"/>
        <v>0</v>
      </c>
      <c r="AS123" s="460">
        <f t="shared" si="87"/>
        <v>0</v>
      </c>
      <c r="AU123" s="363" t="s">
        <v>80</v>
      </c>
      <c r="AV123" s="367"/>
      <c r="AW123" s="367"/>
      <c r="AX123" s="367"/>
      <c r="AY123" s="367"/>
      <c r="AZ123" s="367"/>
      <c r="BA123" s="367"/>
      <c r="BB123" s="367"/>
      <c r="BC123" s="367"/>
      <c r="BD123" s="367"/>
      <c r="BE123" s="367">
        <f t="shared" si="88"/>
        <v>0</v>
      </c>
      <c r="BF123" s="367"/>
      <c r="BG123" s="367"/>
      <c r="BH123" s="367">
        <f t="shared" si="89"/>
        <v>0</v>
      </c>
      <c r="BI123" s="368">
        <v>0</v>
      </c>
      <c r="BK123" s="225" t="s">
        <v>80</v>
      </c>
      <c r="BL123" s="223"/>
      <c r="BM123" s="86"/>
      <c r="BN123" s="223"/>
      <c r="BO123" s="224"/>
    </row>
    <row r="124" spans="1:67" s="55" customFormat="1" ht="12.9" customHeight="1">
      <c r="A124" s="796" t="s">
        <v>81</v>
      </c>
      <c r="B124" s="797">
        <v>514</v>
      </c>
      <c r="C124" s="1052"/>
      <c r="D124" s="797">
        <v>288</v>
      </c>
      <c r="E124" s="797">
        <v>211</v>
      </c>
      <c r="F124" s="797">
        <v>138</v>
      </c>
      <c r="G124" s="797">
        <v>0</v>
      </c>
      <c r="H124" s="797">
        <v>0</v>
      </c>
      <c r="I124" s="797">
        <v>23</v>
      </c>
      <c r="J124" s="797">
        <v>5</v>
      </c>
      <c r="K124" s="797">
        <v>42</v>
      </c>
      <c r="L124" s="797">
        <v>27</v>
      </c>
      <c r="M124" s="797">
        <v>194</v>
      </c>
      <c r="N124" s="797">
        <v>108</v>
      </c>
      <c r="O124" s="797">
        <v>0</v>
      </c>
      <c r="P124" s="797">
        <v>0</v>
      </c>
      <c r="Q124" s="797">
        <v>38</v>
      </c>
      <c r="R124" s="797">
        <v>11</v>
      </c>
      <c r="S124" s="797"/>
      <c r="T124" s="797"/>
      <c r="U124" s="797">
        <f t="shared" si="84"/>
        <v>1022</v>
      </c>
      <c r="V124" s="799">
        <f t="shared" si="85"/>
        <v>577</v>
      </c>
      <c r="X124" s="363" t="s">
        <v>81</v>
      </c>
      <c r="Y124" s="367">
        <v>25</v>
      </c>
      <c r="Z124" s="1058"/>
      <c r="AA124" s="367">
        <v>11</v>
      </c>
      <c r="AB124" s="367">
        <v>11</v>
      </c>
      <c r="AC124" s="367">
        <v>5</v>
      </c>
      <c r="AD124" s="367">
        <v>0</v>
      </c>
      <c r="AE124" s="367">
        <v>0</v>
      </c>
      <c r="AF124" s="367">
        <v>0</v>
      </c>
      <c r="AG124" s="367">
        <v>0</v>
      </c>
      <c r="AH124" s="367">
        <v>0</v>
      </c>
      <c r="AI124" s="367">
        <v>0</v>
      </c>
      <c r="AJ124" s="367">
        <v>27</v>
      </c>
      <c r="AK124" s="367">
        <v>13</v>
      </c>
      <c r="AL124" s="367">
        <v>0</v>
      </c>
      <c r="AM124" s="367">
        <v>0</v>
      </c>
      <c r="AN124" s="367">
        <v>7</v>
      </c>
      <c r="AO124" s="367">
        <v>1</v>
      </c>
      <c r="AP124" s="367"/>
      <c r="AQ124" s="367"/>
      <c r="AR124" s="358">
        <f t="shared" si="86"/>
        <v>70</v>
      </c>
      <c r="AS124" s="460">
        <f t="shared" si="87"/>
        <v>30</v>
      </c>
      <c r="AU124" s="363" t="s">
        <v>81</v>
      </c>
      <c r="AV124" s="367">
        <v>9</v>
      </c>
      <c r="AW124" s="367">
        <v>4</v>
      </c>
      <c r="AX124" s="367"/>
      <c r="AY124" s="367">
        <v>2</v>
      </c>
      <c r="AZ124" s="367">
        <v>1</v>
      </c>
      <c r="BA124" s="367">
        <v>5</v>
      </c>
      <c r="BB124" s="367"/>
      <c r="BC124" s="367">
        <v>4</v>
      </c>
      <c r="BD124" s="367"/>
      <c r="BE124" s="367">
        <f t="shared" si="88"/>
        <v>25</v>
      </c>
      <c r="BF124" s="367">
        <v>25</v>
      </c>
      <c r="BG124" s="367">
        <v>0</v>
      </c>
      <c r="BH124" s="367">
        <f t="shared" si="89"/>
        <v>25</v>
      </c>
      <c r="BI124" s="368">
        <v>6</v>
      </c>
      <c r="BK124" s="209" t="s">
        <v>211</v>
      </c>
      <c r="BL124" s="223">
        <v>44</v>
      </c>
      <c r="BM124" s="86">
        <v>20</v>
      </c>
      <c r="BN124" s="223">
        <v>0</v>
      </c>
      <c r="BO124" s="224">
        <v>4</v>
      </c>
    </row>
    <row r="125" spans="1:67" s="55" customFormat="1" ht="13.5" customHeight="1">
      <c r="A125" s="793" t="s">
        <v>82</v>
      </c>
      <c r="B125" s="797"/>
      <c r="C125" s="1052"/>
      <c r="D125" s="797"/>
      <c r="E125" s="797"/>
      <c r="F125" s="797"/>
      <c r="G125" s="797"/>
      <c r="H125" s="797"/>
      <c r="I125" s="797"/>
      <c r="J125" s="797"/>
      <c r="K125" s="797"/>
      <c r="L125" s="797"/>
      <c r="M125" s="797"/>
      <c r="N125" s="797"/>
      <c r="O125" s="797"/>
      <c r="P125" s="797"/>
      <c r="Q125" s="797"/>
      <c r="R125" s="797"/>
      <c r="S125" s="797"/>
      <c r="T125" s="797"/>
      <c r="U125" s="797">
        <f t="shared" si="84"/>
        <v>0</v>
      </c>
      <c r="V125" s="799">
        <f t="shared" si="85"/>
        <v>0</v>
      </c>
      <c r="X125" s="362" t="s">
        <v>82</v>
      </c>
      <c r="Y125" s="367"/>
      <c r="Z125" s="1058"/>
      <c r="AA125" s="367"/>
      <c r="AB125" s="367"/>
      <c r="AC125" s="367"/>
      <c r="AD125" s="367"/>
      <c r="AE125" s="367"/>
      <c r="AF125" s="367"/>
      <c r="AG125" s="367"/>
      <c r="AH125" s="367"/>
      <c r="AI125" s="367"/>
      <c r="AJ125" s="367"/>
      <c r="AK125" s="367"/>
      <c r="AL125" s="367"/>
      <c r="AM125" s="367"/>
      <c r="AN125" s="367"/>
      <c r="AO125" s="367"/>
      <c r="AP125" s="367"/>
      <c r="AQ125" s="367"/>
      <c r="AR125" s="358">
        <f t="shared" si="86"/>
        <v>0</v>
      </c>
      <c r="AS125" s="460">
        <f t="shared" si="87"/>
        <v>0</v>
      </c>
      <c r="AU125" s="362" t="s">
        <v>82</v>
      </c>
      <c r="AV125" s="367"/>
      <c r="AW125" s="367"/>
      <c r="AX125" s="367"/>
      <c r="AY125" s="367"/>
      <c r="AZ125" s="367"/>
      <c r="BA125" s="367"/>
      <c r="BB125" s="367"/>
      <c r="BC125" s="367"/>
      <c r="BD125" s="367"/>
      <c r="BE125" s="367">
        <f t="shared" si="88"/>
        <v>0</v>
      </c>
      <c r="BF125" s="367"/>
      <c r="BG125" s="367"/>
      <c r="BH125" s="367">
        <f t="shared" si="89"/>
        <v>0</v>
      </c>
      <c r="BI125" s="368"/>
      <c r="BK125" s="222" t="s">
        <v>82</v>
      </c>
      <c r="BL125" s="223"/>
      <c r="BM125" s="223"/>
      <c r="BN125" s="223"/>
      <c r="BO125" s="224"/>
    </row>
    <row r="126" spans="1:67" s="55" customFormat="1" ht="12.9" customHeight="1">
      <c r="A126" s="796" t="s">
        <v>83</v>
      </c>
      <c r="B126" s="797">
        <v>407</v>
      </c>
      <c r="C126" s="1052"/>
      <c r="D126" s="797">
        <v>205</v>
      </c>
      <c r="E126" s="797">
        <v>251</v>
      </c>
      <c r="F126" s="797">
        <v>161</v>
      </c>
      <c r="G126" s="797">
        <v>0</v>
      </c>
      <c r="H126" s="797">
        <v>0</v>
      </c>
      <c r="I126" s="797">
        <v>147</v>
      </c>
      <c r="J126" s="797">
        <v>72</v>
      </c>
      <c r="K126" s="797">
        <v>43</v>
      </c>
      <c r="L126" s="797">
        <v>15</v>
      </c>
      <c r="M126" s="797">
        <v>264</v>
      </c>
      <c r="N126" s="797">
        <v>136</v>
      </c>
      <c r="O126" s="797">
        <v>0</v>
      </c>
      <c r="P126" s="797">
        <v>0</v>
      </c>
      <c r="Q126" s="797">
        <v>71</v>
      </c>
      <c r="R126" s="797">
        <v>29</v>
      </c>
      <c r="S126" s="797"/>
      <c r="T126" s="797"/>
      <c r="U126" s="797">
        <f t="shared" si="84"/>
        <v>1183</v>
      </c>
      <c r="V126" s="799">
        <f t="shared" si="85"/>
        <v>618</v>
      </c>
      <c r="X126" s="363" t="s">
        <v>83</v>
      </c>
      <c r="Y126" s="367">
        <v>15</v>
      </c>
      <c r="Z126" s="1058"/>
      <c r="AA126" s="367">
        <v>6</v>
      </c>
      <c r="AB126" s="367">
        <v>0</v>
      </c>
      <c r="AC126" s="367">
        <v>0</v>
      </c>
      <c r="AD126" s="367">
        <v>0</v>
      </c>
      <c r="AE126" s="367">
        <v>0</v>
      </c>
      <c r="AF126" s="367">
        <v>3</v>
      </c>
      <c r="AG126" s="367">
        <v>3</v>
      </c>
      <c r="AH126" s="367">
        <v>0</v>
      </c>
      <c r="AI126" s="367">
        <v>0</v>
      </c>
      <c r="AJ126" s="367">
        <v>38</v>
      </c>
      <c r="AK126" s="367">
        <v>17</v>
      </c>
      <c r="AL126" s="367">
        <v>0</v>
      </c>
      <c r="AM126" s="367">
        <v>0</v>
      </c>
      <c r="AN126" s="367">
        <v>20</v>
      </c>
      <c r="AO126" s="367">
        <v>9</v>
      </c>
      <c r="AP126" s="462"/>
      <c r="AQ126" s="462"/>
      <c r="AR126" s="358">
        <f t="shared" si="86"/>
        <v>76</v>
      </c>
      <c r="AS126" s="460">
        <f t="shared" si="87"/>
        <v>35</v>
      </c>
      <c r="AU126" s="363" t="s">
        <v>83</v>
      </c>
      <c r="AV126" s="367">
        <v>8</v>
      </c>
      <c r="AW126" s="367">
        <v>6</v>
      </c>
      <c r="AX126" s="367"/>
      <c r="AY126" s="367">
        <v>3</v>
      </c>
      <c r="AZ126" s="367">
        <v>1</v>
      </c>
      <c r="BA126" s="367">
        <v>5</v>
      </c>
      <c r="BB126" s="367"/>
      <c r="BC126" s="367">
        <v>1</v>
      </c>
      <c r="BD126" s="367"/>
      <c r="BE126" s="367">
        <f t="shared" si="88"/>
        <v>24</v>
      </c>
      <c r="BF126" s="367">
        <v>19</v>
      </c>
      <c r="BG126" s="367">
        <v>7</v>
      </c>
      <c r="BH126" s="367">
        <f t="shared" si="89"/>
        <v>26</v>
      </c>
      <c r="BI126" s="368">
        <v>3</v>
      </c>
      <c r="BK126" s="209" t="s">
        <v>212</v>
      </c>
      <c r="BL126" s="223">
        <v>34</v>
      </c>
      <c r="BM126" s="86">
        <v>8</v>
      </c>
      <c r="BN126" s="228">
        <v>1</v>
      </c>
      <c r="BO126" s="143">
        <v>2</v>
      </c>
    </row>
    <row r="127" spans="1:67" s="55" customFormat="1" ht="12.9" customHeight="1">
      <c r="A127" s="796" t="s">
        <v>84</v>
      </c>
      <c r="B127" s="797">
        <v>251</v>
      </c>
      <c r="C127" s="1052"/>
      <c r="D127" s="797">
        <v>130</v>
      </c>
      <c r="E127" s="797">
        <v>110</v>
      </c>
      <c r="F127" s="797">
        <v>70</v>
      </c>
      <c r="G127" s="797">
        <v>0</v>
      </c>
      <c r="H127" s="797">
        <v>0</v>
      </c>
      <c r="I127" s="797">
        <v>0</v>
      </c>
      <c r="J127" s="797">
        <v>0</v>
      </c>
      <c r="K127" s="797">
        <v>52</v>
      </c>
      <c r="L127" s="797">
        <v>16</v>
      </c>
      <c r="M127" s="797">
        <v>101</v>
      </c>
      <c r="N127" s="797">
        <v>65</v>
      </c>
      <c r="O127" s="797">
        <v>0</v>
      </c>
      <c r="P127" s="797">
        <v>0</v>
      </c>
      <c r="Q127" s="797">
        <v>0</v>
      </c>
      <c r="R127" s="797">
        <v>0</v>
      </c>
      <c r="S127" s="787">
        <v>31</v>
      </c>
      <c r="T127" s="787">
        <v>10</v>
      </c>
      <c r="U127" s="797">
        <f t="shared" si="84"/>
        <v>545</v>
      </c>
      <c r="V127" s="799">
        <f t="shared" si="85"/>
        <v>291</v>
      </c>
      <c r="X127" s="363" t="s">
        <v>84</v>
      </c>
      <c r="Y127" s="367">
        <v>25</v>
      </c>
      <c r="Z127" s="1058"/>
      <c r="AA127" s="367">
        <v>11</v>
      </c>
      <c r="AB127" s="367">
        <v>3</v>
      </c>
      <c r="AC127" s="367">
        <v>3</v>
      </c>
      <c r="AD127" s="367">
        <v>0</v>
      </c>
      <c r="AE127" s="367">
        <v>0</v>
      </c>
      <c r="AF127" s="367">
        <v>0</v>
      </c>
      <c r="AG127" s="367">
        <v>0</v>
      </c>
      <c r="AH127" s="367">
        <v>5</v>
      </c>
      <c r="AI127" s="367">
        <v>2</v>
      </c>
      <c r="AJ127" s="367">
        <v>1</v>
      </c>
      <c r="AK127" s="367">
        <v>1</v>
      </c>
      <c r="AL127" s="367">
        <v>0</v>
      </c>
      <c r="AM127" s="367">
        <v>0</v>
      </c>
      <c r="AN127" s="367">
        <v>0</v>
      </c>
      <c r="AO127" s="459">
        <v>0</v>
      </c>
      <c r="AP127" s="463">
        <v>4</v>
      </c>
      <c r="AQ127" s="463">
        <v>2</v>
      </c>
      <c r="AR127" s="358">
        <f t="shared" si="86"/>
        <v>38</v>
      </c>
      <c r="AS127" s="460">
        <f t="shared" si="87"/>
        <v>19</v>
      </c>
      <c r="AU127" s="363" t="s">
        <v>84</v>
      </c>
      <c r="AV127" s="367">
        <v>6</v>
      </c>
      <c r="AW127" s="367">
        <v>2</v>
      </c>
      <c r="AX127" s="367"/>
      <c r="AY127" s="367"/>
      <c r="AZ127" s="367">
        <v>1</v>
      </c>
      <c r="BA127" s="367">
        <v>2</v>
      </c>
      <c r="BB127" s="367"/>
      <c r="BC127" s="367"/>
      <c r="BD127" s="388">
        <v>1</v>
      </c>
      <c r="BE127" s="367">
        <f t="shared" si="88"/>
        <v>12</v>
      </c>
      <c r="BF127" s="367">
        <v>14</v>
      </c>
      <c r="BG127" s="367">
        <v>0</v>
      </c>
      <c r="BH127" s="367">
        <f t="shared" si="89"/>
        <v>14</v>
      </c>
      <c r="BI127" s="368">
        <v>3</v>
      </c>
      <c r="BK127" s="209" t="s">
        <v>213</v>
      </c>
      <c r="BL127" s="223">
        <v>24</v>
      </c>
      <c r="BM127" s="86">
        <v>6</v>
      </c>
      <c r="BN127" s="228">
        <v>1</v>
      </c>
      <c r="BO127" s="143">
        <v>1</v>
      </c>
    </row>
    <row r="128" spans="1:67" s="55" customFormat="1" ht="12.9" customHeight="1">
      <c r="A128" s="796" t="s">
        <v>85</v>
      </c>
      <c r="B128" s="797">
        <v>1683</v>
      </c>
      <c r="C128" s="1052"/>
      <c r="D128" s="797">
        <v>890</v>
      </c>
      <c r="E128" s="797">
        <v>648</v>
      </c>
      <c r="F128" s="797">
        <v>398</v>
      </c>
      <c r="G128" s="797">
        <v>52</v>
      </c>
      <c r="H128" s="797">
        <v>21</v>
      </c>
      <c r="I128" s="797">
        <v>26</v>
      </c>
      <c r="J128" s="797">
        <v>14</v>
      </c>
      <c r="K128" s="797">
        <v>432</v>
      </c>
      <c r="L128" s="797">
        <v>219</v>
      </c>
      <c r="M128" s="797">
        <v>855</v>
      </c>
      <c r="N128" s="797">
        <v>534</v>
      </c>
      <c r="O128" s="797">
        <v>68</v>
      </c>
      <c r="P128" s="797">
        <v>35</v>
      </c>
      <c r="Q128" s="797">
        <v>50</v>
      </c>
      <c r="R128" s="797">
        <v>21</v>
      </c>
      <c r="S128" s="787">
        <v>378</v>
      </c>
      <c r="T128" s="787">
        <v>179</v>
      </c>
      <c r="U128" s="797">
        <f t="shared" si="84"/>
        <v>4192</v>
      </c>
      <c r="V128" s="799">
        <f t="shared" si="85"/>
        <v>2311</v>
      </c>
      <c r="X128" s="363" t="s">
        <v>85</v>
      </c>
      <c r="Y128" s="367">
        <v>20</v>
      </c>
      <c r="Z128" s="1058"/>
      <c r="AA128" s="367">
        <v>16</v>
      </c>
      <c r="AB128" s="367">
        <v>9</v>
      </c>
      <c r="AC128" s="367">
        <v>6</v>
      </c>
      <c r="AD128" s="367">
        <v>0</v>
      </c>
      <c r="AE128" s="367">
        <v>0</v>
      </c>
      <c r="AF128" s="367">
        <v>2</v>
      </c>
      <c r="AG128" s="367">
        <v>1</v>
      </c>
      <c r="AH128" s="367">
        <v>1</v>
      </c>
      <c r="AI128" s="367">
        <v>1</v>
      </c>
      <c r="AJ128" s="367">
        <v>114</v>
      </c>
      <c r="AK128" s="367">
        <v>79</v>
      </c>
      <c r="AL128" s="367">
        <v>10</v>
      </c>
      <c r="AM128" s="367">
        <v>7</v>
      </c>
      <c r="AN128" s="367">
        <v>10</v>
      </c>
      <c r="AO128" s="459">
        <v>6</v>
      </c>
      <c r="AP128" s="463">
        <v>55</v>
      </c>
      <c r="AQ128" s="463">
        <v>30</v>
      </c>
      <c r="AR128" s="358">
        <f t="shared" si="86"/>
        <v>221</v>
      </c>
      <c r="AS128" s="460">
        <f t="shared" si="87"/>
        <v>146</v>
      </c>
      <c r="AU128" s="363" t="s">
        <v>85</v>
      </c>
      <c r="AV128" s="367">
        <v>38</v>
      </c>
      <c r="AW128" s="367">
        <v>17</v>
      </c>
      <c r="AX128" s="367">
        <v>2</v>
      </c>
      <c r="AY128" s="367">
        <v>1</v>
      </c>
      <c r="AZ128" s="367">
        <v>14</v>
      </c>
      <c r="BA128" s="367">
        <v>24</v>
      </c>
      <c r="BB128" s="367">
        <v>3</v>
      </c>
      <c r="BC128" s="367">
        <v>2</v>
      </c>
      <c r="BD128" s="388">
        <v>12</v>
      </c>
      <c r="BE128" s="367">
        <f t="shared" si="88"/>
        <v>113</v>
      </c>
      <c r="BF128" s="367">
        <v>105</v>
      </c>
      <c r="BG128" s="367">
        <v>2</v>
      </c>
      <c r="BH128" s="367">
        <f t="shared" si="89"/>
        <v>107</v>
      </c>
      <c r="BI128" s="368">
        <v>19</v>
      </c>
      <c r="BK128" s="229" t="s">
        <v>214</v>
      </c>
      <c r="BL128" s="223">
        <v>176</v>
      </c>
      <c r="BM128" s="86">
        <v>79</v>
      </c>
      <c r="BN128" s="228">
        <v>3</v>
      </c>
      <c r="BO128" s="224">
        <v>41</v>
      </c>
    </row>
    <row r="129" spans="1:67" s="55" customFormat="1" ht="12.9" customHeight="1">
      <c r="A129" s="796" t="s">
        <v>86</v>
      </c>
      <c r="B129" s="797">
        <v>254</v>
      </c>
      <c r="C129" s="1052"/>
      <c r="D129" s="797">
        <v>134</v>
      </c>
      <c r="E129" s="797">
        <v>56</v>
      </c>
      <c r="F129" s="797">
        <v>25</v>
      </c>
      <c r="G129" s="797">
        <v>0</v>
      </c>
      <c r="H129" s="797">
        <v>0</v>
      </c>
      <c r="I129" s="797">
        <v>26</v>
      </c>
      <c r="J129" s="797">
        <v>14</v>
      </c>
      <c r="K129" s="797">
        <v>104</v>
      </c>
      <c r="L129" s="797">
        <v>51</v>
      </c>
      <c r="M129" s="797">
        <v>158</v>
      </c>
      <c r="N129" s="797">
        <v>79</v>
      </c>
      <c r="O129" s="797">
        <v>0</v>
      </c>
      <c r="P129" s="797">
        <v>0</v>
      </c>
      <c r="Q129" s="797">
        <v>17</v>
      </c>
      <c r="R129" s="797">
        <v>4</v>
      </c>
      <c r="S129" s="797"/>
      <c r="T129" s="797"/>
      <c r="U129" s="797">
        <f t="shared" si="84"/>
        <v>615</v>
      </c>
      <c r="V129" s="799">
        <f t="shared" si="85"/>
        <v>307</v>
      </c>
      <c r="X129" s="363" t="s">
        <v>86</v>
      </c>
      <c r="Y129" s="367">
        <v>1</v>
      </c>
      <c r="Z129" s="1058"/>
      <c r="AA129" s="367">
        <v>0</v>
      </c>
      <c r="AB129" s="367">
        <v>1</v>
      </c>
      <c r="AC129" s="367">
        <v>0</v>
      </c>
      <c r="AD129" s="367">
        <v>0</v>
      </c>
      <c r="AE129" s="367">
        <v>0</v>
      </c>
      <c r="AF129" s="367">
        <v>0</v>
      </c>
      <c r="AG129" s="367">
        <v>0</v>
      </c>
      <c r="AH129" s="367">
        <v>1</v>
      </c>
      <c r="AI129" s="367">
        <v>1</v>
      </c>
      <c r="AJ129" s="367">
        <v>19</v>
      </c>
      <c r="AK129" s="367">
        <v>10</v>
      </c>
      <c r="AL129" s="367">
        <v>0</v>
      </c>
      <c r="AM129" s="367">
        <v>0</v>
      </c>
      <c r="AN129" s="367">
        <v>8</v>
      </c>
      <c r="AO129" s="367">
        <v>1</v>
      </c>
      <c r="AP129" s="398"/>
      <c r="AQ129" s="398"/>
      <c r="AR129" s="358">
        <f t="shared" si="86"/>
        <v>30</v>
      </c>
      <c r="AS129" s="460">
        <f t="shared" si="87"/>
        <v>12</v>
      </c>
      <c r="AU129" s="363" t="s">
        <v>86</v>
      </c>
      <c r="AV129" s="367">
        <v>5</v>
      </c>
      <c r="AW129" s="367">
        <v>2</v>
      </c>
      <c r="AX129" s="367"/>
      <c r="AY129" s="367">
        <v>1</v>
      </c>
      <c r="AZ129" s="367">
        <v>2</v>
      </c>
      <c r="BA129" s="367">
        <v>4</v>
      </c>
      <c r="BB129" s="367"/>
      <c r="BC129" s="367">
        <v>1</v>
      </c>
      <c r="BD129" s="367"/>
      <c r="BE129" s="367">
        <f t="shared" si="88"/>
        <v>15</v>
      </c>
      <c r="BF129" s="367">
        <v>12</v>
      </c>
      <c r="BG129" s="367">
        <v>1</v>
      </c>
      <c r="BH129" s="367">
        <f t="shared" si="89"/>
        <v>13</v>
      </c>
      <c r="BI129" s="368">
        <v>4</v>
      </c>
      <c r="BK129" s="229" t="s">
        <v>215</v>
      </c>
      <c r="BL129" s="223">
        <v>21</v>
      </c>
      <c r="BM129" s="86">
        <v>3</v>
      </c>
      <c r="BN129" s="228">
        <v>0</v>
      </c>
      <c r="BO129" s="224">
        <v>1</v>
      </c>
    </row>
    <row r="130" spans="1:67" s="55" customFormat="1" ht="12.9" customHeight="1">
      <c r="A130" s="796" t="s">
        <v>87</v>
      </c>
      <c r="B130" s="797">
        <v>0</v>
      </c>
      <c r="C130" s="1052"/>
      <c r="D130" s="797">
        <v>0</v>
      </c>
      <c r="E130" s="797">
        <v>0</v>
      </c>
      <c r="F130" s="797">
        <v>0</v>
      </c>
      <c r="G130" s="797">
        <v>0</v>
      </c>
      <c r="H130" s="797">
        <v>0</v>
      </c>
      <c r="I130" s="797">
        <v>0</v>
      </c>
      <c r="J130" s="797">
        <v>0</v>
      </c>
      <c r="K130" s="797">
        <v>0</v>
      </c>
      <c r="L130" s="797">
        <v>0</v>
      </c>
      <c r="M130" s="797">
        <v>0</v>
      </c>
      <c r="N130" s="797">
        <v>0</v>
      </c>
      <c r="O130" s="797">
        <v>0</v>
      </c>
      <c r="P130" s="797">
        <v>0</v>
      </c>
      <c r="Q130" s="797">
        <v>0</v>
      </c>
      <c r="R130" s="797">
        <v>0</v>
      </c>
      <c r="S130" s="797"/>
      <c r="T130" s="797"/>
      <c r="U130" s="797">
        <f t="shared" si="84"/>
        <v>0</v>
      </c>
      <c r="V130" s="799">
        <f t="shared" si="85"/>
        <v>0</v>
      </c>
      <c r="X130" s="363" t="s">
        <v>87</v>
      </c>
      <c r="Y130" s="367">
        <v>0</v>
      </c>
      <c r="Z130" s="1058"/>
      <c r="AA130" s="367">
        <v>0</v>
      </c>
      <c r="AB130" s="367">
        <v>0</v>
      </c>
      <c r="AC130" s="367">
        <v>0</v>
      </c>
      <c r="AD130" s="367">
        <v>0</v>
      </c>
      <c r="AE130" s="367">
        <v>0</v>
      </c>
      <c r="AF130" s="367">
        <v>0</v>
      </c>
      <c r="AG130" s="367">
        <v>0</v>
      </c>
      <c r="AH130" s="367">
        <v>0</v>
      </c>
      <c r="AI130" s="367">
        <v>0</v>
      </c>
      <c r="AJ130" s="367">
        <v>0</v>
      </c>
      <c r="AK130" s="367">
        <v>0</v>
      </c>
      <c r="AL130" s="367">
        <v>0</v>
      </c>
      <c r="AM130" s="367">
        <v>0</v>
      </c>
      <c r="AN130" s="367">
        <v>0</v>
      </c>
      <c r="AO130" s="367">
        <v>0</v>
      </c>
      <c r="AP130" s="367"/>
      <c r="AQ130" s="367"/>
      <c r="AR130" s="358">
        <f t="shared" si="86"/>
        <v>0</v>
      </c>
      <c r="AS130" s="460">
        <f t="shared" si="87"/>
        <v>0</v>
      </c>
      <c r="AU130" s="363" t="s">
        <v>87</v>
      </c>
      <c r="AV130" s="367"/>
      <c r="AW130" s="367"/>
      <c r="AX130" s="367"/>
      <c r="AY130" s="367"/>
      <c r="AZ130" s="367"/>
      <c r="BA130" s="367"/>
      <c r="BB130" s="367"/>
      <c r="BC130" s="367"/>
      <c r="BD130" s="367"/>
      <c r="BE130" s="367">
        <f t="shared" si="88"/>
        <v>0</v>
      </c>
      <c r="BF130" s="367"/>
      <c r="BG130" s="367"/>
      <c r="BH130" s="367">
        <f t="shared" si="89"/>
        <v>0</v>
      </c>
      <c r="BI130" s="368">
        <v>0</v>
      </c>
      <c r="BK130" s="229" t="s">
        <v>216</v>
      </c>
      <c r="BL130" s="223"/>
      <c r="BM130" s="86"/>
      <c r="BN130" s="228"/>
      <c r="BO130" s="224"/>
    </row>
    <row r="131" spans="1:67" s="55" customFormat="1" ht="13.5" customHeight="1">
      <c r="A131" s="793" t="s">
        <v>88</v>
      </c>
      <c r="B131" s="797"/>
      <c r="C131" s="1052"/>
      <c r="D131" s="797"/>
      <c r="E131" s="797"/>
      <c r="F131" s="797"/>
      <c r="G131" s="797"/>
      <c r="H131" s="797"/>
      <c r="I131" s="797"/>
      <c r="J131" s="797"/>
      <c r="K131" s="797"/>
      <c r="L131" s="797"/>
      <c r="M131" s="797"/>
      <c r="N131" s="797"/>
      <c r="O131" s="797"/>
      <c r="P131" s="797"/>
      <c r="Q131" s="797"/>
      <c r="R131" s="797"/>
      <c r="S131" s="797"/>
      <c r="T131" s="797"/>
      <c r="U131" s="797">
        <f t="shared" si="84"/>
        <v>0</v>
      </c>
      <c r="V131" s="799">
        <f t="shared" si="85"/>
        <v>0</v>
      </c>
      <c r="X131" s="362" t="s">
        <v>88</v>
      </c>
      <c r="Y131" s="367"/>
      <c r="Z131" s="1058"/>
      <c r="AA131" s="367"/>
      <c r="AB131" s="367"/>
      <c r="AC131" s="367"/>
      <c r="AD131" s="367"/>
      <c r="AE131" s="367"/>
      <c r="AF131" s="367"/>
      <c r="AG131" s="367"/>
      <c r="AH131" s="367"/>
      <c r="AI131" s="367"/>
      <c r="AJ131" s="367"/>
      <c r="AK131" s="367"/>
      <c r="AL131" s="367"/>
      <c r="AM131" s="367"/>
      <c r="AN131" s="367"/>
      <c r="AO131" s="367"/>
      <c r="AP131" s="367"/>
      <c r="AQ131" s="367"/>
      <c r="AR131" s="358">
        <f t="shared" si="86"/>
        <v>0</v>
      </c>
      <c r="AS131" s="460">
        <f t="shared" si="87"/>
        <v>0</v>
      </c>
      <c r="AU131" s="362" t="s">
        <v>88</v>
      </c>
      <c r="AV131" s="367"/>
      <c r="AW131" s="367"/>
      <c r="AX131" s="367"/>
      <c r="AY131" s="367"/>
      <c r="AZ131" s="367"/>
      <c r="BA131" s="367"/>
      <c r="BB131" s="367"/>
      <c r="BC131" s="367"/>
      <c r="BD131" s="367"/>
      <c r="BE131" s="367">
        <f t="shared" si="88"/>
        <v>0</v>
      </c>
      <c r="BF131" s="367"/>
      <c r="BG131" s="367"/>
      <c r="BH131" s="367">
        <f t="shared" si="89"/>
        <v>0</v>
      </c>
      <c r="BI131" s="368"/>
      <c r="BK131" s="222" t="s">
        <v>88</v>
      </c>
      <c r="BL131" s="223"/>
      <c r="BM131" s="223"/>
      <c r="BN131" s="223"/>
      <c r="BO131" s="224"/>
    </row>
    <row r="132" spans="1:67" s="55" customFormat="1" ht="12.9" customHeight="1">
      <c r="A132" s="796" t="s">
        <v>89</v>
      </c>
      <c r="B132" s="797">
        <v>0</v>
      </c>
      <c r="C132" s="1052"/>
      <c r="D132" s="797">
        <v>0</v>
      </c>
      <c r="E132" s="797">
        <v>0</v>
      </c>
      <c r="F132" s="797">
        <v>0</v>
      </c>
      <c r="G132" s="797">
        <v>0</v>
      </c>
      <c r="H132" s="797">
        <v>0</v>
      </c>
      <c r="I132" s="797">
        <v>0</v>
      </c>
      <c r="J132" s="797">
        <v>0</v>
      </c>
      <c r="K132" s="797">
        <v>0</v>
      </c>
      <c r="L132" s="797">
        <v>0</v>
      </c>
      <c r="M132" s="797">
        <v>0</v>
      </c>
      <c r="N132" s="797">
        <v>0</v>
      </c>
      <c r="O132" s="797">
        <v>0</v>
      </c>
      <c r="P132" s="797">
        <v>0</v>
      </c>
      <c r="Q132" s="797">
        <v>0</v>
      </c>
      <c r="R132" s="797">
        <v>0</v>
      </c>
      <c r="S132" s="797"/>
      <c r="T132" s="797"/>
      <c r="U132" s="797">
        <f t="shared" si="84"/>
        <v>0</v>
      </c>
      <c r="V132" s="799">
        <f t="shared" si="85"/>
        <v>0</v>
      </c>
      <c r="X132" s="363" t="s">
        <v>89</v>
      </c>
      <c r="Y132" s="367">
        <v>0</v>
      </c>
      <c r="Z132" s="1058"/>
      <c r="AA132" s="367">
        <v>0</v>
      </c>
      <c r="AB132" s="367">
        <v>0</v>
      </c>
      <c r="AC132" s="367">
        <v>0</v>
      </c>
      <c r="AD132" s="367">
        <v>0</v>
      </c>
      <c r="AE132" s="367">
        <v>0</v>
      </c>
      <c r="AF132" s="367">
        <v>0</v>
      </c>
      <c r="AG132" s="367">
        <v>0</v>
      </c>
      <c r="AH132" s="367">
        <v>0</v>
      </c>
      <c r="AI132" s="367">
        <v>0</v>
      </c>
      <c r="AJ132" s="367">
        <v>0</v>
      </c>
      <c r="AK132" s="367">
        <v>0</v>
      </c>
      <c r="AL132" s="367">
        <v>0</v>
      </c>
      <c r="AM132" s="367">
        <v>0</v>
      </c>
      <c r="AN132" s="367">
        <v>0</v>
      </c>
      <c r="AO132" s="367">
        <v>0</v>
      </c>
      <c r="AP132" s="367"/>
      <c r="AQ132" s="367"/>
      <c r="AR132" s="358">
        <f t="shared" si="86"/>
        <v>0</v>
      </c>
      <c r="AS132" s="460">
        <f t="shared" si="87"/>
        <v>0</v>
      </c>
      <c r="AU132" s="363" t="s">
        <v>89</v>
      </c>
      <c r="AV132" s="367"/>
      <c r="AW132" s="367"/>
      <c r="AX132" s="367"/>
      <c r="AY132" s="367"/>
      <c r="AZ132" s="367"/>
      <c r="BA132" s="367"/>
      <c r="BB132" s="367"/>
      <c r="BC132" s="367"/>
      <c r="BD132" s="367"/>
      <c r="BE132" s="367">
        <f t="shared" si="88"/>
        <v>0</v>
      </c>
      <c r="BF132" s="367"/>
      <c r="BG132" s="367"/>
      <c r="BH132" s="367">
        <f t="shared" si="89"/>
        <v>0</v>
      </c>
      <c r="BI132" s="368">
        <v>0</v>
      </c>
      <c r="BK132" s="225" t="s">
        <v>89</v>
      </c>
      <c r="BL132" s="223"/>
      <c r="BM132" s="223"/>
      <c r="BN132" s="223"/>
      <c r="BO132" s="224"/>
    </row>
    <row r="133" spans="1:67" s="55" customFormat="1" ht="12.9" customHeight="1">
      <c r="A133" s="796" t="s">
        <v>90</v>
      </c>
      <c r="B133" s="797">
        <v>249</v>
      </c>
      <c r="C133" s="1052"/>
      <c r="D133" s="797">
        <v>118</v>
      </c>
      <c r="E133" s="797">
        <v>104</v>
      </c>
      <c r="F133" s="797">
        <v>58</v>
      </c>
      <c r="G133" s="797">
        <v>0</v>
      </c>
      <c r="H133" s="797">
        <v>0</v>
      </c>
      <c r="I133" s="797">
        <v>57</v>
      </c>
      <c r="J133" s="797">
        <v>26</v>
      </c>
      <c r="K133" s="797">
        <v>15</v>
      </c>
      <c r="L133" s="797">
        <v>5</v>
      </c>
      <c r="M133" s="797">
        <v>45</v>
      </c>
      <c r="N133" s="797">
        <v>31</v>
      </c>
      <c r="O133" s="797">
        <v>0</v>
      </c>
      <c r="P133" s="797">
        <v>0</v>
      </c>
      <c r="Q133" s="797">
        <v>39</v>
      </c>
      <c r="R133" s="797">
        <v>14</v>
      </c>
      <c r="S133" s="797"/>
      <c r="T133" s="797"/>
      <c r="U133" s="797">
        <f t="shared" si="84"/>
        <v>509</v>
      </c>
      <c r="V133" s="799">
        <f t="shared" si="85"/>
        <v>252</v>
      </c>
      <c r="X133" s="363" t="s">
        <v>90</v>
      </c>
      <c r="Y133" s="367">
        <v>10</v>
      </c>
      <c r="Z133" s="1058"/>
      <c r="AA133" s="367">
        <v>2</v>
      </c>
      <c r="AB133" s="367">
        <v>0</v>
      </c>
      <c r="AC133" s="367">
        <v>0</v>
      </c>
      <c r="AD133" s="367">
        <v>0</v>
      </c>
      <c r="AE133" s="367">
        <v>0</v>
      </c>
      <c r="AF133" s="367">
        <v>0</v>
      </c>
      <c r="AG133" s="367">
        <v>0</v>
      </c>
      <c r="AH133" s="367">
        <v>0</v>
      </c>
      <c r="AI133" s="367">
        <v>0</v>
      </c>
      <c r="AJ133" s="367">
        <v>5</v>
      </c>
      <c r="AK133" s="367">
        <v>3</v>
      </c>
      <c r="AL133" s="367">
        <v>0</v>
      </c>
      <c r="AM133" s="367">
        <v>0</v>
      </c>
      <c r="AN133" s="367">
        <v>5</v>
      </c>
      <c r="AO133" s="367">
        <v>2</v>
      </c>
      <c r="AP133" s="367"/>
      <c r="AQ133" s="367"/>
      <c r="AR133" s="358">
        <f t="shared" si="86"/>
        <v>20</v>
      </c>
      <c r="AS133" s="460">
        <f t="shared" si="87"/>
        <v>7</v>
      </c>
      <c r="AU133" s="363" t="s">
        <v>90</v>
      </c>
      <c r="AV133" s="367">
        <v>5</v>
      </c>
      <c r="AW133" s="367">
        <v>3</v>
      </c>
      <c r="AX133" s="367"/>
      <c r="AY133" s="367">
        <v>1</v>
      </c>
      <c r="AZ133" s="367">
        <v>1</v>
      </c>
      <c r="BA133" s="367">
        <v>1</v>
      </c>
      <c r="BB133" s="367"/>
      <c r="BC133" s="367">
        <v>1</v>
      </c>
      <c r="BD133" s="367"/>
      <c r="BE133" s="367">
        <f t="shared" si="88"/>
        <v>12</v>
      </c>
      <c r="BF133" s="367">
        <v>10</v>
      </c>
      <c r="BG133" s="367">
        <v>0</v>
      </c>
      <c r="BH133" s="367">
        <f t="shared" si="89"/>
        <v>10</v>
      </c>
      <c r="BI133" s="368">
        <v>3</v>
      </c>
      <c r="BK133" s="225" t="s">
        <v>90</v>
      </c>
      <c r="BL133" s="223">
        <v>26</v>
      </c>
      <c r="BM133" s="223">
        <v>8</v>
      </c>
      <c r="BN133" s="223">
        <v>1</v>
      </c>
      <c r="BO133" s="224">
        <v>4</v>
      </c>
    </row>
    <row r="134" spans="1:67" s="55" customFormat="1" ht="12.9" customHeight="1">
      <c r="A134" s="796" t="s">
        <v>91</v>
      </c>
      <c r="B134" s="797">
        <v>0</v>
      </c>
      <c r="C134" s="1052"/>
      <c r="D134" s="797">
        <v>0</v>
      </c>
      <c r="E134" s="797">
        <v>0</v>
      </c>
      <c r="F134" s="797">
        <v>0</v>
      </c>
      <c r="G134" s="797">
        <v>0</v>
      </c>
      <c r="H134" s="797">
        <v>0</v>
      </c>
      <c r="I134" s="797">
        <v>0</v>
      </c>
      <c r="J134" s="797">
        <v>0</v>
      </c>
      <c r="K134" s="797">
        <v>0</v>
      </c>
      <c r="L134" s="797">
        <v>0</v>
      </c>
      <c r="M134" s="797">
        <v>0</v>
      </c>
      <c r="N134" s="797">
        <v>0</v>
      </c>
      <c r="O134" s="797">
        <v>0</v>
      </c>
      <c r="P134" s="797">
        <v>0</v>
      </c>
      <c r="Q134" s="797">
        <v>0</v>
      </c>
      <c r="R134" s="797">
        <v>0</v>
      </c>
      <c r="S134" s="797"/>
      <c r="T134" s="797"/>
      <c r="U134" s="797">
        <f t="shared" si="84"/>
        <v>0</v>
      </c>
      <c r="V134" s="799">
        <f t="shared" si="85"/>
        <v>0</v>
      </c>
      <c r="X134" s="363" t="s">
        <v>91</v>
      </c>
      <c r="Y134" s="367">
        <v>0</v>
      </c>
      <c r="Z134" s="1058"/>
      <c r="AA134" s="367">
        <v>0</v>
      </c>
      <c r="AB134" s="367">
        <v>0</v>
      </c>
      <c r="AC134" s="367">
        <v>0</v>
      </c>
      <c r="AD134" s="367">
        <v>0</v>
      </c>
      <c r="AE134" s="367">
        <v>0</v>
      </c>
      <c r="AF134" s="367">
        <v>0</v>
      </c>
      <c r="AG134" s="367">
        <v>0</v>
      </c>
      <c r="AH134" s="367">
        <v>0</v>
      </c>
      <c r="AI134" s="367">
        <v>0</v>
      </c>
      <c r="AJ134" s="367">
        <v>0</v>
      </c>
      <c r="AK134" s="367">
        <v>0</v>
      </c>
      <c r="AL134" s="367">
        <v>0</v>
      </c>
      <c r="AM134" s="367">
        <v>0</v>
      </c>
      <c r="AN134" s="367">
        <v>0</v>
      </c>
      <c r="AO134" s="367">
        <v>0</v>
      </c>
      <c r="AP134" s="367"/>
      <c r="AQ134" s="367"/>
      <c r="AR134" s="358">
        <f t="shared" si="86"/>
        <v>0</v>
      </c>
      <c r="AS134" s="460">
        <f t="shared" si="87"/>
        <v>0</v>
      </c>
      <c r="AU134" s="363" t="s">
        <v>91</v>
      </c>
      <c r="AV134" s="367"/>
      <c r="AW134" s="367"/>
      <c r="AX134" s="367"/>
      <c r="AY134" s="367"/>
      <c r="AZ134" s="367"/>
      <c r="BA134" s="367"/>
      <c r="BB134" s="367"/>
      <c r="BC134" s="367"/>
      <c r="BD134" s="367"/>
      <c r="BE134" s="367">
        <f t="shared" si="88"/>
        <v>0</v>
      </c>
      <c r="BF134" s="367"/>
      <c r="BG134" s="367"/>
      <c r="BH134" s="367">
        <f t="shared" si="89"/>
        <v>0</v>
      </c>
      <c r="BI134" s="368">
        <v>0</v>
      </c>
      <c r="BK134" s="225" t="s">
        <v>91</v>
      </c>
      <c r="BL134" s="223"/>
      <c r="BM134" s="223"/>
      <c r="BN134" s="223"/>
      <c r="BO134" s="224"/>
    </row>
    <row r="135" spans="1:67" s="55" customFormat="1" ht="17.25" customHeight="1">
      <c r="A135" s="793" t="s">
        <v>92</v>
      </c>
      <c r="B135" s="797"/>
      <c r="C135" s="1052"/>
      <c r="D135" s="797"/>
      <c r="E135" s="797"/>
      <c r="F135" s="797"/>
      <c r="G135" s="797"/>
      <c r="H135" s="797"/>
      <c r="I135" s="797"/>
      <c r="J135" s="797"/>
      <c r="K135" s="797"/>
      <c r="L135" s="797"/>
      <c r="M135" s="797"/>
      <c r="N135" s="797"/>
      <c r="O135" s="797"/>
      <c r="P135" s="797"/>
      <c r="Q135" s="797"/>
      <c r="R135" s="797"/>
      <c r="S135" s="797"/>
      <c r="T135" s="797"/>
      <c r="U135" s="797">
        <f t="shared" si="84"/>
        <v>0</v>
      </c>
      <c r="V135" s="799">
        <f t="shared" si="85"/>
        <v>0</v>
      </c>
      <c r="X135" s="362" t="s">
        <v>92</v>
      </c>
      <c r="Y135" s="367"/>
      <c r="Z135" s="1058"/>
      <c r="AA135" s="367"/>
      <c r="AB135" s="367"/>
      <c r="AC135" s="367"/>
      <c r="AD135" s="367"/>
      <c r="AE135" s="367"/>
      <c r="AF135" s="367"/>
      <c r="AG135" s="367"/>
      <c r="AH135" s="367"/>
      <c r="AI135" s="367"/>
      <c r="AJ135" s="367"/>
      <c r="AK135" s="367"/>
      <c r="AL135" s="367"/>
      <c r="AM135" s="367"/>
      <c r="AN135" s="367"/>
      <c r="AO135" s="367"/>
      <c r="AP135" s="367"/>
      <c r="AQ135" s="367"/>
      <c r="AR135" s="358">
        <f t="shared" si="86"/>
        <v>0</v>
      </c>
      <c r="AS135" s="460">
        <f t="shared" si="87"/>
        <v>0</v>
      </c>
      <c r="AU135" s="362" t="s">
        <v>92</v>
      </c>
      <c r="AV135" s="367"/>
      <c r="AW135" s="367"/>
      <c r="AX135" s="367"/>
      <c r="AY135" s="367"/>
      <c r="AZ135" s="367"/>
      <c r="BA135" s="367"/>
      <c r="BB135" s="367"/>
      <c r="BC135" s="367"/>
      <c r="BD135" s="367"/>
      <c r="BE135" s="367">
        <f t="shared" si="88"/>
        <v>0</v>
      </c>
      <c r="BF135" s="367"/>
      <c r="BG135" s="367"/>
      <c r="BH135" s="367">
        <f t="shared" si="89"/>
        <v>0</v>
      </c>
      <c r="BI135" s="368"/>
      <c r="BK135" s="222" t="s">
        <v>92</v>
      </c>
      <c r="BL135" s="223"/>
      <c r="BM135" s="223"/>
      <c r="BN135" s="223"/>
      <c r="BO135" s="224"/>
    </row>
    <row r="136" spans="1:67" s="55" customFormat="1" ht="12.9" customHeight="1">
      <c r="A136" s="796" t="s">
        <v>93</v>
      </c>
      <c r="B136" s="797">
        <v>670</v>
      </c>
      <c r="C136" s="1052"/>
      <c r="D136" s="797">
        <v>374</v>
      </c>
      <c r="E136" s="797">
        <v>278</v>
      </c>
      <c r="F136" s="797">
        <v>189</v>
      </c>
      <c r="G136" s="797">
        <v>0</v>
      </c>
      <c r="H136" s="797">
        <v>0</v>
      </c>
      <c r="I136" s="797">
        <v>31</v>
      </c>
      <c r="J136" s="797">
        <v>15</v>
      </c>
      <c r="K136" s="797">
        <v>173</v>
      </c>
      <c r="L136" s="797">
        <v>75</v>
      </c>
      <c r="M136" s="797">
        <v>205</v>
      </c>
      <c r="N136" s="797">
        <v>142</v>
      </c>
      <c r="O136" s="797">
        <v>3</v>
      </c>
      <c r="P136" s="797">
        <v>0</v>
      </c>
      <c r="Q136" s="797">
        <v>47</v>
      </c>
      <c r="R136" s="797">
        <v>13</v>
      </c>
      <c r="S136" s="787">
        <v>94</v>
      </c>
      <c r="T136" s="787">
        <v>44</v>
      </c>
      <c r="U136" s="797">
        <f t="shared" si="84"/>
        <v>1501</v>
      </c>
      <c r="V136" s="799">
        <f t="shared" si="85"/>
        <v>852</v>
      </c>
      <c r="X136" s="363" t="s">
        <v>93</v>
      </c>
      <c r="Y136" s="367">
        <v>14</v>
      </c>
      <c r="Z136" s="1058"/>
      <c r="AA136" s="367">
        <v>6</v>
      </c>
      <c r="AB136" s="367">
        <v>12</v>
      </c>
      <c r="AC136" s="367">
        <v>8</v>
      </c>
      <c r="AD136" s="367">
        <v>0</v>
      </c>
      <c r="AE136" s="367">
        <v>0</v>
      </c>
      <c r="AF136" s="367">
        <v>1</v>
      </c>
      <c r="AG136" s="367">
        <v>1</v>
      </c>
      <c r="AH136" s="367">
        <v>6</v>
      </c>
      <c r="AI136" s="367">
        <v>2</v>
      </c>
      <c r="AJ136" s="367">
        <v>15</v>
      </c>
      <c r="AK136" s="367">
        <v>12</v>
      </c>
      <c r="AL136" s="367">
        <v>1</v>
      </c>
      <c r="AM136" s="367">
        <v>0</v>
      </c>
      <c r="AN136" s="367">
        <v>10</v>
      </c>
      <c r="AO136" s="367">
        <v>3</v>
      </c>
      <c r="AP136" s="464">
        <v>7</v>
      </c>
      <c r="AQ136" s="464">
        <v>1</v>
      </c>
      <c r="AR136" s="358">
        <f t="shared" si="86"/>
        <v>66</v>
      </c>
      <c r="AS136" s="460">
        <f t="shared" si="87"/>
        <v>33</v>
      </c>
      <c r="AU136" s="363" t="s">
        <v>93</v>
      </c>
      <c r="AV136" s="367">
        <v>16</v>
      </c>
      <c r="AW136" s="367">
        <v>10</v>
      </c>
      <c r="AX136" s="367"/>
      <c r="AY136" s="367">
        <v>2</v>
      </c>
      <c r="AZ136" s="367">
        <v>5</v>
      </c>
      <c r="BA136" s="367">
        <v>7</v>
      </c>
      <c r="BB136" s="367">
        <v>1</v>
      </c>
      <c r="BC136" s="367">
        <v>3</v>
      </c>
      <c r="BD136" s="388">
        <v>3</v>
      </c>
      <c r="BE136" s="367">
        <f t="shared" si="88"/>
        <v>47</v>
      </c>
      <c r="BF136" s="367">
        <v>45</v>
      </c>
      <c r="BG136" s="367">
        <v>5</v>
      </c>
      <c r="BH136" s="367">
        <f t="shared" si="89"/>
        <v>50</v>
      </c>
      <c r="BI136" s="368">
        <v>13</v>
      </c>
      <c r="BK136" s="209" t="s">
        <v>220</v>
      </c>
      <c r="BL136" s="230">
        <v>109</v>
      </c>
      <c r="BM136" s="223">
        <v>32</v>
      </c>
      <c r="BN136" s="223">
        <v>1</v>
      </c>
      <c r="BO136" s="231">
        <v>2</v>
      </c>
    </row>
    <row r="137" spans="1:67" s="55" customFormat="1" ht="12.9" customHeight="1">
      <c r="A137" s="796" t="s">
        <v>94</v>
      </c>
      <c r="B137" s="797">
        <v>455</v>
      </c>
      <c r="C137" s="1052"/>
      <c r="D137" s="797">
        <v>224</v>
      </c>
      <c r="E137" s="797">
        <v>170</v>
      </c>
      <c r="F137" s="797">
        <v>90</v>
      </c>
      <c r="G137" s="797">
        <v>14</v>
      </c>
      <c r="H137" s="797">
        <v>3</v>
      </c>
      <c r="I137" s="797">
        <v>59</v>
      </c>
      <c r="J137" s="797">
        <v>33</v>
      </c>
      <c r="K137" s="797">
        <v>80</v>
      </c>
      <c r="L137" s="797">
        <v>20</v>
      </c>
      <c r="M137" s="797">
        <v>232</v>
      </c>
      <c r="N137" s="797">
        <v>133</v>
      </c>
      <c r="O137" s="797">
        <v>18</v>
      </c>
      <c r="P137" s="797">
        <v>1</v>
      </c>
      <c r="Q137" s="797">
        <v>63</v>
      </c>
      <c r="R137" s="797">
        <v>22</v>
      </c>
      <c r="S137" s="797"/>
      <c r="T137" s="797"/>
      <c r="U137" s="797">
        <f t="shared" si="84"/>
        <v>1091</v>
      </c>
      <c r="V137" s="799">
        <f t="shared" si="85"/>
        <v>526</v>
      </c>
      <c r="X137" s="363" t="s">
        <v>94</v>
      </c>
      <c r="Y137" s="367">
        <v>6</v>
      </c>
      <c r="Z137" s="1058"/>
      <c r="AA137" s="367">
        <v>4</v>
      </c>
      <c r="AB137" s="367">
        <v>0</v>
      </c>
      <c r="AC137" s="367">
        <v>0</v>
      </c>
      <c r="AD137" s="367">
        <v>0</v>
      </c>
      <c r="AE137" s="367">
        <v>0</v>
      </c>
      <c r="AF137" s="367">
        <v>0</v>
      </c>
      <c r="AG137" s="367">
        <v>0</v>
      </c>
      <c r="AH137" s="367">
        <v>0</v>
      </c>
      <c r="AI137" s="367">
        <v>0</v>
      </c>
      <c r="AJ137" s="367">
        <v>30</v>
      </c>
      <c r="AK137" s="367">
        <v>20</v>
      </c>
      <c r="AL137" s="367">
        <v>4</v>
      </c>
      <c r="AM137" s="367">
        <v>0</v>
      </c>
      <c r="AN137" s="367">
        <v>20</v>
      </c>
      <c r="AO137" s="367">
        <v>8</v>
      </c>
      <c r="AP137" s="367"/>
      <c r="AQ137" s="367"/>
      <c r="AR137" s="358">
        <f t="shared" si="86"/>
        <v>60</v>
      </c>
      <c r="AS137" s="460">
        <f t="shared" si="87"/>
        <v>32</v>
      </c>
      <c r="AU137" s="374" t="s">
        <v>94</v>
      </c>
      <c r="AV137" s="462">
        <v>9</v>
      </c>
      <c r="AW137" s="462">
        <v>4</v>
      </c>
      <c r="AX137" s="462">
        <v>1</v>
      </c>
      <c r="AY137" s="462">
        <v>1</v>
      </c>
      <c r="AZ137" s="462">
        <v>3</v>
      </c>
      <c r="BA137" s="462">
        <v>6</v>
      </c>
      <c r="BB137" s="462">
        <v>2</v>
      </c>
      <c r="BC137" s="462">
        <v>3</v>
      </c>
      <c r="BD137" s="462"/>
      <c r="BE137" s="367">
        <f t="shared" si="88"/>
        <v>29</v>
      </c>
      <c r="BF137" s="462">
        <v>27</v>
      </c>
      <c r="BG137" s="462">
        <v>2</v>
      </c>
      <c r="BH137" s="367">
        <f t="shared" si="89"/>
        <v>29</v>
      </c>
      <c r="BI137" s="465">
        <v>7</v>
      </c>
      <c r="BK137" s="209" t="s">
        <v>221</v>
      </c>
      <c r="BL137" s="230">
        <v>49</v>
      </c>
      <c r="BM137" s="223">
        <v>10</v>
      </c>
      <c r="BN137" s="223"/>
      <c r="BO137" s="231">
        <v>12</v>
      </c>
    </row>
    <row r="138" spans="1:67" s="55" customFormat="1" ht="12.9" customHeight="1">
      <c r="A138" s="796" t="s">
        <v>95</v>
      </c>
      <c r="B138" s="797">
        <v>511</v>
      </c>
      <c r="C138" s="1052"/>
      <c r="D138" s="797">
        <v>285</v>
      </c>
      <c r="E138" s="797">
        <v>197</v>
      </c>
      <c r="F138" s="797">
        <v>107</v>
      </c>
      <c r="G138" s="797">
        <v>0</v>
      </c>
      <c r="H138" s="797">
        <v>0</v>
      </c>
      <c r="I138" s="797">
        <v>0</v>
      </c>
      <c r="J138" s="797">
        <v>0</v>
      </c>
      <c r="K138" s="797">
        <v>145</v>
      </c>
      <c r="L138" s="797">
        <v>63</v>
      </c>
      <c r="M138" s="797">
        <v>240</v>
      </c>
      <c r="N138" s="797">
        <v>129</v>
      </c>
      <c r="O138" s="797">
        <v>0</v>
      </c>
      <c r="P138" s="797">
        <v>0</v>
      </c>
      <c r="Q138" s="797">
        <v>92</v>
      </c>
      <c r="R138" s="797">
        <v>29</v>
      </c>
      <c r="S138" s="797"/>
      <c r="T138" s="797"/>
      <c r="U138" s="797">
        <f t="shared" si="84"/>
        <v>1185</v>
      </c>
      <c r="V138" s="799">
        <f t="shared" si="85"/>
        <v>613</v>
      </c>
      <c r="X138" s="363" t="s">
        <v>95</v>
      </c>
      <c r="Y138" s="367">
        <v>10</v>
      </c>
      <c r="Z138" s="1058"/>
      <c r="AA138" s="367">
        <v>5</v>
      </c>
      <c r="AB138" s="367">
        <v>6</v>
      </c>
      <c r="AC138" s="367">
        <v>4</v>
      </c>
      <c r="AD138" s="367">
        <v>0</v>
      </c>
      <c r="AE138" s="367">
        <v>0</v>
      </c>
      <c r="AF138" s="367">
        <v>0</v>
      </c>
      <c r="AG138" s="367">
        <v>0</v>
      </c>
      <c r="AH138" s="367">
        <v>4</v>
      </c>
      <c r="AI138" s="367">
        <v>0</v>
      </c>
      <c r="AJ138" s="367">
        <v>40</v>
      </c>
      <c r="AK138" s="367">
        <v>26</v>
      </c>
      <c r="AL138" s="367">
        <v>0</v>
      </c>
      <c r="AM138" s="367">
        <v>0</v>
      </c>
      <c r="AN138" s="367">
        <v>23</v>
      </c>
      <c r="AO138" s="367">
        <v>8</v>
      </c>
      <c r="AP138" s="367"/>
      <c r="AQ138" s="367"/>
      <c r="AR138" s="358">
        <f t="shared" si="86"/>
        <v>83</v>
      </c>
      <c r="AS138" s="460">
        <f t="shared" si="87"/>
        <v>43</v>
      </c>
      <c r="AU138" s="363" t="s">
        <v>95</v>
      </c>
      <c r="AV138" s="369">
        <v>10</v>
      </c>
      <c r="AW138" s="369">
        <v>6</v>
      </c>
      <c r="AX138" s="369"/>
      <c r="AY138" s="369"/>
      <c r="AZ138" s="369">
        <v>3</v>
      </c>
      <c r="BA138" s="369">
        <v>6</v>
      </c>
      <c r="BB138" s="369"/>
      <c r="BC138" s="369">
        <v>4</v>
      </c>
      <c r="BD138" s="369"/>
      <c r="BE138" s="367">
        <f t="shared" si="88"/>
        <v>29</v>
      </c>
      <c r="BF138" s="369">
        <v>23</v>
      </c>
      <c r="BG138" s="369">
        <v>7</v>
      </c>
      <c r="BH138" s="367">
        <f t="shared" si="89"/>
        <v>30</v>
      </c>
      <c r="BI138" s="394">
        <v>5</v>
      </c>
      <c r="BK138" s="209" t="s">
        <v>222</v>
      </c>
      <c r="BL138" s="230">
        <v>37</v>
      </c>
      <c r="BM138" s="223">
        <v>13</v>
      </c>
      <c r="BN138" s="223"/>
      <c r="BO138" s="231">
        <v>8</v>
      </c>
    </row>
    <row r="139" spans="1:67" s="55" customFormat="1" ht="15.75" customHeight="1">
      <c r="A139" s="793" t="s">
        <v>96</v>
      </c>
      <c r="B139" s="797"/>
      <c r="C139" s="1052"/>
      <c r="D139" s="797"/>
      <c r="E139" s="797"/>
      <c r="F139" s="797"/>
      <c r="G139" s="797"/>
      <c r="H139" s="797"/>
      <c r="I139" s="797"/>
      <c r="J139" s="797"/>
      <c r="K139" s="797"/>
      <c r="L139" s="797"/>
      <c r="M139" s="797"/>
      <c r="N139" s="797"/>
      <c r="O139" s="797"/>
      <c r="P139" s="797"/>
      <c r="Q139" s="797"/>
      <c r="R139" s="797"/>
      <c r="S139" s="797"/>
      <c r="T139" s="797"/>
      <c r="U139" s="797"/>
      <c r="V139" s="799"/>
      <c r="X139" s="362" t="s">
        <v>96</v>
      </c>
      <c r="Y139" s="367"/>
      <c r="Z139" s="1058"/>
      <c r="AA139" s="367"/>
      <c r="AB139" s="367"/>
      <c r="AC139" s="367"/>
      <c r="AD139" s="367"/>
      <c r="AE139" s="367"/>
      <c r="AF139" s="367"/>
      <c r="AG139" s="367"/>
      <c r="AH139" s="367"/>
      <c r="AI139" s="367"/>
      <c r="AJ139" s="367"/>
      <c r="AK139" s="367"/>
      <c r="AL139" s="367"/>
      <c r="AM139" s="367"/>
      <c r="AN139" s="367"/>
      <c r="AO139" s="367"/>
      <c r="AP139" s="367"/>
      <c r="AQ139" s="367"/>
      <c r="AR139" s="358">
        <f t="shared" si="86"/>
        <v>0</v>
      </c>
      <c r="AS139" s="460">
        <f t="shared" si="87"/>
        <v>0</v>
      </c>
      <c r="AU139" s="362" t="s">
        <v>96</v>
      </c>
      <c r="AV139" s="367"/>
      <c r="AW139" s="367"/>
      <c r="AX139" s="367"/>
      <c r="AY139" s="367"/>
      <c r="AZ139" s="367"/>
      <c r="BA139" s="367"/>
      <c r="BB139" s="367"/>
      <c r="BC139" s="367"/>
      <c r="BD139" s="367"/>
      <c r="BE139" s="367">
        <f t="shared" si="88"/>
        <v>0</v>
      </c>
      <c r="BF139" s="367"/>
      <c r="BG139" s="367"/>
      <c r="BH139" s="367">
        <f t="shared" si="89"/>
        <v>0</v>
      </c>
      <c r="BI139" s="368"/>
      <c r="BK139" s="222" t="s">
        <v>96</v>
      </c>
      <c r="BL139" s="223"/>
      <c r="BM139" s="223"/>
      <c r="BN139" s="223"/>
      <c r="BO139" s="224"/>
    </row>
    <row r="140" spans="1:67" s="55" customFormat="1" ht="12.9" customHeight="1">
      <c r="A140" s="796" t="s">
        <v>97</v>
      </c>
      <c r="B140" s="797">
        <v>0</v>
      </c>
      <c r="C140" s="1052"/>
      <c r="D140" s="797">
        <v>0</v>
      </c>
      <c r="E140" s="797">
        <v>0</v>
      </c>
      <c r="F140" s="797">
        <v>0</v>
      </c>
      <c r="G140" s="797">
        <v>0</v>
      </c>
      <c r="H140" s="797">
        <v>0</v>
      </c>
      <c r="I140" s="797">
        <v>0</v>
      </c>
      <c r="J140" s="797">
        <v>0</v>
      </c>
      <c r="K140" s="797">
        <v>0</v>
      </c>
      <c r="L140" s="797">
        <v>0</v>
      </c>
      <c r="M140" s="797">
        <v>0</v>
      </c>
      <c r="N140" s="797">
        <v>0</v>
      </c>
      <c r="O140" s="797">
        <v>0</v>
      </c>
      <c r="P140" s="797">
        <v>0</v>
      </c>
      <c r="Q140" s="797">
        <v>0</v>
      </c>
      <c r="R140" s="797">
        <v>0</v>
      </c>
      <c r="S140" s="797"/>
      <c r="T140" s="797"/>
      <c r="U140" s="797">
        <f>+B140+E140+G140+I140+K140+M140+O140+Q140+S140</f>
        <v>0</v>
      </c>
      <c r="V140" s="799">
        <f t="shared" ref="V140:V144" si="90">+D140+F140+H140+J140+L140+N140+P140+R140+T140</f>
        <v>0</v>
      </c>
      <c r="X140" s="363" t="s">
        <v>97</v>
      </c>
      <c r="Y140" s="367">
        <v>0</v>
      </c>
      <c r="Z140" s="1058"/>
      <c r="AA140" s="367">
        <v>0</v>
      </c>
      <c r="AB140" s="367">
        <v>0</v>
      </c>
      <c r="AC140" s="367">
        <v>0</v>
      </c>
      <c r="AD140" s="367">
        <v>0</v>
      </c>
      <c r="AE140" s="367">
        <v>0</v>
      </c>
      <c r="AF140" s="367">
        <v>0</v>
      </c>
      <c r="AG140" s="367">
        <v>0</v>
      </c>
      <c r="AH140" s="367">
        <v>0</v>
      </c>
      <c r="AI140" s="367">
        <v>0</v>
      </c>
      <c r="AJ140" s="367">
        <v>0</v>
      </c>
      <c r="AK140" s="367">
        <v>0</v>
      </c>
      <c r="AL140" s="367">
        <v>0</v>
      </c>
      <c r="AM140" s="367">
        <v>0</v>
      </c>
      <c r="AN140" s="367">
        <v>0</v>
      </c>
      <c r="AO140" s="367">
        <v>0</v>
      </c>
      <c r="AP140" s="367"/>
      <c r="AQ140" s="367"/>
      <c r="AR140" s="358">
        <f t="shared" si="86"/>
        <v>0</v>
      </c>
      <c r="AS140" s="460">
        <f t="shared" si="87"/>
        <v>0</v>
      </c>
      <c r="AU140" s="363" t="s">
        <v>97</v>
      </c>
      <c r="AV140" s="367"/>
      <c r="AW140" s="367"/>
      <c r="AX140" s="367"/>
      <c r="AY140" s="367"/>
      <c r="AZ140" s="367"/>
      <c r="BA140" s="367"/>
      <c r="BB140" s="367"/>
      <c r="BC140" s="367"/>
      <c r="BD140" s="367"/>
      <c r="BE140" s="367">
        <f t="shared" si="88"/>
        <v>0</v>
      </c>
      <c r="BF140" s="367"/>
      <c r="BG140" s="367"/>
      <c r="BH140" s="367">
        <f t="shared" si="89"/>
        <v>0</v>
      </c>
      <c r="BI140" s="368">
        <v>0</v>
      </c>
      <c r="BK140" s="225" t="s">
        <v>97</v>
      </c>
      <c r="BL140" s="223"/>
      <c r="BM140" s="223"/>
      <c r="BN140" s="223"/>
      <c r="BO140" s="224"/>
    </row>
    <row r="141" spans="1:67" s="55" customFormat="1" ht="12.9" customHeight="1">
      <c r="A141" s="796" t="s">
        <v>98</v>
      </c>
      <c r="B141" s="797">
        <v>0</v>
      </c>
      <c r="C141" s="1052"/>
      <c r="D141" s="797">
        <v>0</v>
      </c>
      <c r="E141" s="797">
        <v>0</v>
      </c>
      <c r="F141" s="797">
        <v>0</v>
      </c>
      <c r="G141" s="797">
        <v>0</v>
      </c>
      <c r="H141" s="797">
        <v>0</v>
      </c>
      <c r="I141" s="797">
        <v>0</v>
      </c>
      <c r="J141" s="797">
        <v>0</v>
      </c>
      <c r="K141" s="797">
        <v>0</v>
      </c>
      <c r="L141" s="797">
        <v>0</v>
      </c>
      <c r="M141" s="797">
        <v>0</v>
      </c>
      <c r="N141" s="797">
        <v>0</v>
      </c>
      <c r="O141" s="797">
        <v>0</v>
      </c>
      <c r="P141" s="797">
        <v>0</v>
      </c>
      <c r="Q141" s="797">
        <v>0</v>
      </c>
      <c r="R141" s="797">
        <v>0</v>
      </c>
      <c r="S141" s="797"/>
      <c r="T141" s="797"/>
      <c r="U141" s="797">
        <f>+B141+E141+G141+I141+K141+M141+O141+Q141+S141</f>
        <v>0</v>
      </c>
      <c r="V141" s="799">
        <f t="shared" si="90"/>
        <v>0</v>
      </c>
      <c r="X141" s="363" t="s">
        <v>98</v>
      </c>
      <c r="Y141" s="367">
        <v>0</v>
      </c>
      <c r="Z141" s="1058"/>
      <c r="AA141" s="367">
        <v>0</v>
      </c>
      <c r="AB141" s="367">
        <v>0</v>
      </c>
      <c r="AC141" s="367">
        <v>0</v>
      </c>
      <c r="AD141" s="367">
        <v>0</v>
      </c>
      <c r="AE141" s="367">
        <v>0</v>
      </c>
      <c r="AF141" s="367">
        <v>0</v>
      </c>
      <c r="AG141" s="367">
        <v>0</v>
      </c>
      <c r="AH141" s="367">
        <v>0</v>
      </c>
      <c r="AI141" s="367">
        <v>0</v>
      </c>
      <c r="AJ141" s="367">
        <v>0</v>
      </c>
      <c r="AK141" s="367">
        <v>0</v>
      </c>
      <c r="AL141" s="367">
        <v>0</v>
      </c>
      <c r="AM141" s="367">
        <v>0</v>
      </c>
      <c r="AN141" s="367">
        <v>0</v>
      </c>
      <c r="AO141" s="367">
        <v>0</v>
      </c>
      <c r="AP141" s="367"/>
      <c r="AQ141" s="367"/>
      <c r="AR141" s="358">
        <f t="shared" si="86"/>
        <v>0</v>
      </c>
      <c r="AS141" s="460">
        <f t="shared" si="87"/>
        <v>0</v>
      </c>
      <c r="AU141" s="363" t="s">
        <v>98</v>
      </c>
      <c r="AV141" s="367"/>
      <c r="AW141" s="367"/>
      <c r="AX141" s="367"/>
      <c r="AY141" s="367"/>
      <c r="AZ141" s="367"/>
      <c r="BA141" s="367"/>
      <c r="BB141" s="367"/>
      <c r="BC141" s="367"/>
      <c r="BD141" s="367"/>
      <c r="BE141" s="367">
        <f t="shared" si="88"/>
        <v>0</v>
      </c>
      <c r="BF141" s="367"/>
      <c r="BG141" s="367"/>
      <c r="BH141" s="367">
        <f t="shared" si="89"/>
        <v>0</v>
      </c>
      <c r="BI141" s="368">
        <v>0</v>
      </c>
      <c r="BK141" s="225" t="s">
        <v>98</v>
      </c>
      <c r="BL141" s="223"/>
      <c r="BM141" s="223"/>
      <c r="BN141" s="223"/>
      <c r="BO141" s="224"/>
    </row>
    <row r="142" spans="1:67" s="55" customFormat="1" ht="12.9" customHeight="1">
      <c r="A142" s="796" t="s">
        <v>99</v>
      </c>
      <c r="B142" s="797">
        <v>0</v>
      </c>
      <c r="C142" s="1052"/>
      <c r="D142" s="797">
        <v>0</v>
      </c>
      <c r="E142" s="797">
        <v>0</v>
      </c>
      <c r="F142" s="797">
        <v>0</v>
      </c>
      <c r="G142" s="797">
        <v>0</v>
      </c>
      <c r="H142" s="797">
        <v>0</v>
      </c>
      <c r="I142" s="797">
        <v>0</v>
      </c>
      <c r="J142" s="797">
        <v>0</v>
      </c>
      <c r="K142" s="797">
        <v>0</v>
      </c>
      <c r="L142" s="797">
        <v>0</v>
      </c>
      <c r="M142" s="797">
        <v>0</v>
      </c>
      <c r="N142" s="797">
        <v>0</v>
      </c>
      <c r="O142" s="797">
        <v>0</v>
      </c>
      <c r="P142" s="797">
        <v>0</v>
      </c>
      <c r="Q142" s="797">
        <v>0</v>
      </c>
      <c r="R142" s="797">
        <v>0</v>
      </c>
      <c r="S142" s="797"/>
      <c r="T142" s="797"/>
      <c r="U142" s="797">
        <f>+B142+E142+G142+I142+K142+M142+O142+Q142+S142</f>
        <v>0</v>
      </c>
      <c r="V142" s="799">
        <f t="shared" si="90"/>
        <v>0</v>
      </c>
      <c r="X142" s="363" t="s">
        <v>99</v>
      </c>
      <c r="Y142" s="367">
        <v>0</v>
      </c>
      <c r="Z142" s="1058"/>
      <c r="AA142" s="367">
        <v>0</v>
      </c>
      <c r="AB142" s="367">
        <v>0</v>
      </c>
      <c r="AC142" s="367">
        <v>0</v>
      </c>
      <c r="AD142" s="367">
        <v>0</v>
      </c>
      <c r="AE142" s="367">
        <v>0</v>
      </c>
      <c r="AF142" s="367">
        <v>0</v>
      </c>
      <c r="AG142" s="367">
        <v>0</v>
      </c>
      <c r="AH142" s="367">
        <v>0</v>
      </c>
      <c r="AI142" s="367">
        <v>0</v>
      </c>
      <c r="AJ142" s="367">
        <v>0</v>
      </c>
      <c r="AK142" s="367">
        <v>0</v>
      </c>
      <c r="AL142" s="367">
        <v>0</v>
      </c>
      <c r="AM142" s="367">
        <v>0</v>
      </c>
      <c r="AN142" s="367">
        <v>0</v>
      </c>
      <c r="AO142" s="367">
        <v>0</v>
      </c>
      <c r="AP142" s="367"/>
      <c r="AQ142" s="367"/>
      <c r="AR142" s="358">
        <f t="shared" si="86"/>
        <v>0</v>
      </c>
      <c r="AS142" s="460">
        <f t="shared" si="87"/>
        <v>0</v>
      </c>
      <c r="AU142" s="363" t="s">
        <v>99</v>
      </c>
      <c r="AV142" s="367"/>
      <c r="AW142" s="367"/>
      <c r="AX142" s="367"/>
      <c r="AY142" s="367"/>
      <c r="AZ142" s="367"/>
      <c r="BA142" s="367"/>
      <c r="BB142" s="367"/>
      <c r="BC142" s="367"/>
      <c r="BD142" s="367"/>
      <c r="BE142" s="367">
        <f t="shared" si="88"/>
        <v>0</v>
      </c>
      <c r="BF142" s="367"/>
      <c r="BG142" s="367"/>
      <c r="BH142" s="367">
        <f t="shared" si="89"/>
        <v>0</v>
      </c>
      <c r="BI142" s="368">
        <v>0</v>
      </c>
      <c r="BK142" s="225" t="s">
        <v>99</v>
      </c>
      <c r="BL142" s="223"/>
      <c r="BM142" s="223"/>
      <c r="BN142" s="223"/>
      <c r="BO142" s="224"/>
    </row>
    <row r="143" spans="1:67" s="55" customFormat="1" ht="12.9" customHeight="1">
      <c r="A143" s="796" t="s">
        <v>100</v>
      </c>
      <c r="B143" s="797">
        <v>455</v>
      </c>
      <c r="C143" s="1052"/>
      <c r="D143" s="797">
        <v>224</v>
      </c>
      <c r="E143" s="797">
        <v>170</v>
      </c>
      <c r="F143" s="797">
        <v>90</v>
      </c>
      <c r="G143" s="797">
        <v>14</v>
      </c>
      <c r="H143" s="797">
        <v>3</v>
      </c>
      <c r="I143" s="797">
        <v>59</v>
      </c>
      <c r="J143" s="797">
        <v>33</v>
      </c>
      <c r="K143" s="797">
        <v>80</v>
      </c>
      <c r="L143" s="797">
        <v>20</v>
      </c>
      <c r="M143" s="797">
        <v>232</v>
      </c>
      <c r="N143" s="797">
        <v>133</v>
      </c>
      <c r="O143" s="797">
        <v>18</v>
      </c>
      <c r="P143" s="797">
        <v>1</v>
      </c>
      <c r="Q143" s="797">
        <v>63</v>
      </c>
      <c r="R143" s="797">
        <v>22</v>
      </c>
      <c r="S143" s="797"/>
      <c r="T143" s="797"/>
      <c r="U143" s="797">
        <f>+B143+E143+G143+I143+K143+M143+O143+Q143+S143</f>
        <v>1091</v>
      </c>
      <c r="V143" s="799">
        <f t="shared" si="90"/>
        <v>526</v>
      </c>
      <c r="X143" s="363" t="s">
        <v>100</v>
      </c>
      <c r="Y143" s="367">
        <v>6</v>
      </c>
      <c r="Z143" s="1058"/>
      <c r="AA143" s="367">
        <v>4</v>
      </c>
      <c r="AB143" s="367"/>
      <c r="AC143" s="367"/>
      <c r="AD143" s="367"/>
      <c r="AE143" s="367"/>
      <c r="AF143" s="367"/>
      <c r="AG143" s="367"/>
      <c r="AH143" s="367"/>
      <c r="AI143" s="367"/>
      <c r="AJ143" s="367">
        <v>30</v>
      </c>
      <c r="AK143" s="367">
        <v>20</v>
      </c>
      <c r="AL143" s="367">
        <v>4</v>
      </c>
      <c r="AM143" s="367">
        <v>0</v>
      </c>
      <c r="AN143" s="367">
        <v>20</v>
      </c>
      <c r="AO143" s="367">
        <v>8</v>
      </c>
      <c r="AP143" s="367"/>
      <c r="AQ143" s="367"/>
      <c r="AR143" s="358">
        <f t="shared" si="86"/>
        <v>60</v>
      </c>
      <c r="AS143" s="460">
        <f t="shared" si="87"/>
        <v>32</v>
      </c>
      <c r="AU143" s="363" t="s">
        <v>100</v>
      </c>
      <c r="AV143" s="367">
        <v>9</v>
      </c>
      <c r="AW143" s="367">
        <v>4</v>
      </c>
      <c r="AX143" s="367">
        <v>1</v>
      </c>
      <c r="AY143" s="367">
        <v>1</v>
      </c>
      <c r="AZ143" s="367">
        <v>3</v>
      </c>
      <c r="BA143" s="367">
        <v>6</v>
      </c>
      <c r="BB143" s="367">
        <v>2</v>
      </c>
      <c r="BC143" s="367">
        <v>3</v>
      </c>
      <c r="BD143" s="367">
        <v>0</v>
      </c>
      <c r="BE143" s="367">
        <f t="shared" si="88"/>
        <v>29</v>
      </c>
      <c r="BF143" s="367">
        <v>27</v>
      </c>
      <c r="BG143" s="367">
        <v>2</v>
      </c>
      <c r="BH143" s="367">
        <f t="shared" si="89"/>
        <v>29</v>
      </c>
      <c r="BI143" s="368">
        <v>3</v>
      </c>
      <c r="BK143" s="227" t="s">
        <v>100</v>
      </c>
      <c r="BL143" s="228">
        <v>19</v>
      </c>
      <c r="BM143" s="86">
        <v>8</v>
      </c>
      <c r="BN143" s="86"/>
      <c r="BO143" s="143">
        <v>2</v>
      </c>
    </row>
    <row r="144" spans="1:67" s="55" customFormat="1" ht="12.9" customHeight="1" thickBot="1">
      <c r="A144" s="245" t="s">
        <v>101</v>
      </c>
      <c r="B144" s="800">
        <v>0</v>
      </c>
      <c r="C144" s="1053"/>
      <c r="D144" s="800">
        <v>0</v>
      </c>
      <c r="E144" s="800">
        <v>0</v>
      </c>
      <c r="F144" s="800">
        <v>0</v>
      </c>
      <c r="G144" s="800">
        <v>0</v>
      </c>
      <c r="H144" s="800">
        <v>0</v>
      </c>
      <c r="I144" s="800">
        <v>0</v>
      </c>
      <c r="J144" s="800">
        <v>0</v>
      </c>
      <c r="K144" s="800">
        <v>0</v>
      </c>
      <c r="L144" s="800">
        <v>0</v>
      </c>
      <c r="M144" s="800">
        <v>0</v>
      </c>
      <c r="N144" s="800">
        <v>0</v>
      </c>
      <c r="O144" s="800">
        <v>0</v>
      </c>
      <c r="P144" s="800">
        <v>0</v>
      </c>
      <c r="Q144" s="800">
        <v>0</v>
      </c>
      <c r="R144" s="800">
        <v>0</v>
      </c>
      <c r="S144" s="800"/>
      <c r="T144" s="800"/>
      <c r="U144" s="800">
        <f>+B144+E144+G144+I144+K144+M144+O144+Q144+S144</f>
        <v>0</v>
      </c>
      <c r="V144" s="801">
        <f t="shared" si="90"/>
        <v>0</v>
      </c>
      <c r="X144" s="245" t="s">
        <v>101</v>
      </c>
      <c r="Y144" s="372">
        <v>0</v>
      </c>
      <c r="Z144" s="1059"/>
      <c r="AA144" s="372">
        <v>0</v>
      </c>
      <c r="AB144" s="372">
        <v>0</v>
      </c>
      <c r="AC144" s="372">
        <v>0</v>
      </c>
      <c r="AD144" s="372">
        <v>0</v>
      </c>
      <c r="AE144" s="372">
        <v>0</v>
      </c>
      <c r="AF144" s="372">
        <v>0</v>
      </c>
      <c r="AG144" s="372">
        <v>0</v>
      </c>
      <c r="AH144" s="372">
        <v>0</v>
      </c>
      <c r="AI144" s="372">
        <v>0</v>
      </c>
      <c r="AJ144" s="372">
        <v>0</v>
      </c>
      <c r="AK144" s="372">
        <v>0</v>
      </c>
      <c r="AL144" s="372">
        <v>0</v>
      </c>
      <c r="AM144" s="372">
        <v>0</v>
      </c>
      <c r="AN144" s="372">
        <v>0</v>
      </c>
      <c r="AO144" s="372">
        <v>0</v>
      </c>
      <c r="AP144" s="372"/>
      <c r="AQ144" s="372"/>
      <c r="AR144" s="371">
        <f t="shared" si="86"/>
        <v>0</v>
      </c>
      <c r="AS144" s="461">
        <f t="shared" si="87"/>
        <v>0</v>
      </c>
      <c r="AU144" s="245" t="s">
        <v>101</v>
      </c>
      <c r="AV144" s="372"/>
      <c r="AW144" s="372"/>
      <c r="AX144" s="372"/>
      <c r="AY144" s="372"/>
      <c r="AZ144" s="372"/>
      <c r="BA144" s="372"/>
      <c r="BB144" s="372"/>
      <c r="BC144" s="372"/>
      <c r="BD144" s="372"/>
      <c r="BE144" s="372">
        <f t="shared" si="88"/>
        <v>0</v>
      </c>
      <c r="BF144" s="372"/>
      <c r="BG144" s="372"/>
      <c r="BH144" s="372">
        <f t="shared" si="89"/>
        <v>0</v>
      </c>
      <c r="BI144" s="373">
        <v>0</v>
      </c>
      <c r="BK144" s="232" t="s">
        <v>101</v>
      </c>
      <c r="BL144" s="233"/>
      <c r="BM144" s="233"/>
      <c r="BN144" s="233"/>
      <c r="BO144" s="234"/>
    </row>
    <row r="145" spans="1:83" s="16" customFormat="1" ht="11.25" customHeight="1">
      <c r="A145" s="1138" t="s">
        <v>464</v>
      </c>
      <c r="B145" s="1138"/>
      <c r="C145" s="1138"/>
      <c r="D145" s="1138"/>
      <c r="E145" s="1138"/>
      <c r="F145" s="1138"/>
      <c r="G145" s="1138"/>
      <c r="H145" s="1138"/>
      <c r="I145" s="1138"/>
      <c r="J145" s="1138"/>
      <c r="K145" s="1138"/>
      <c r="L145" s="1138"/>
      <c r="M145" s="1138"/>
      <c r="N145" s="1138"/>
      <c r="O145" s="1138"/>
      <c r="P145" s="1138"/>
      <c r="Q145" s="1138"/>
      <c r="R145" s="1138"/>
      <c r="S145" s="1138"/>
      <c r="T145" s="1138"/>
      <c r="U145" s="1138"/>
      <c r="V145" s="1138"/>
      <c r="W145" s="637"/>
      <c r="X145" s="1138" t="s">
        <v>468</v>
      </c>
      <c r="Y145" s="1138"/>
      <c r="Z145" s="1138"/>
      <c r="AA145" s="1138"/>
      <c r="AB145" s="1138"/>
      <c r="AC145" s="1138"/>
      <c r="AD145" s="1138"/>
      <c r="AE145" s="1138"/>
      <c r="AF145" s="1138"/>
      <c r="AG145" s="1138"/>
      <c r="AH145" s="1138"/>
      <c r="AI145" s="1138"/>
      <c r="AJ145" s="1138"/>
      <c r="AK145" s="1138"/>
      <c r="AL145" s="1138"/>
      <c r="AM145" s="1138"/>
      <c r="AN145" s="1138"/>
      <c r="AO145" s="1138"/>
      <c r="AP145" s="1138"/>
      <c r="AQ145" s="1138"/>
      <c r="AR145" s="1138"/>
      <c r="AS145" s="1138"/>
      <c r="AT145" s="637"/>
      <c r="AU145" s="1138" t="s">
        <v>470</v>
      </c>
      <c r="AV145" s="1138"/>
      <c r="AW145" s="1138"/>
      <c r="AX145" s="1138"/>
      <c r="AY145" s="1138"/>
      <c r="AZ145" s="1138"/>
      <c r="BA145" s="1138"/>
      <c r="BB145" s="1138"/>
      <c r="BC145" s="1138"/>
      <c r="BD145" s="1138"/>
      <c r="BE145" s="1138"/>
      <c r="BF145" s="1138"/>
      <c r="BG145" s="1138"/>
      <c r="BH145" s="1138"/>
      <c r="BI145" s="1138"/>
      <c r="BJ145" s="637"/>
      <c r="BK145" s="1326" t="s">
        <v>472</v>
      </c>
      <c r="BL145" s="1326"/>
      <c r="BM145" s="1326"/>
      <c r="BN145" s="1326"/>
      <c r="BO145" s="1326"/>
      <c r="BP145" s="648"/>
      <c r="BQ145" s="648"/>
      <c r="BR145" s="648"/>
      <c r="BS145" s="648"/>
      <c r="BT145" s="648"/>
      <c r="BU145" s="648"/>
      <c r="BV145" s="648"/>
      <c r="BW145" s="648"/>
      <c r="BX145" s="648"/>
      <c r="BY145" s="648"/>
      <c r="BZ145" s="648"/>
      <c r="CA145" s="648"/>
      <c r="CB145" s="648"/>
      <c r="CC145" s="648"/>
      <c r="CD145" s="648"/>
      <c r="CE145" s="648"/>
    </row>
    <row r="146" spans="1:83" s="16" customFormat="1" ht="11.25" customHeight="1">
      <c r="A146" s="1183" t="s">
        <v>293</v>
      </c>
      <c r="B146" s="1183"/>
      <c r="C146" s="1183"/>
      <c r="D146" s="1183"/>
      <c r="E146" s="1183"/>
      <c r="F146" s="1183"/>
      <c r="G146" s="1183"/>
      <c r="H146" s="1183"/>
      <c r="I146" s="1183"/>
      <c r="J146" s="1183"/>
      <c r="K146" s="1183"/>
      <c r="L146" s="1183"/>
      <c r="M146" s="1183"/>
      <c r="N146" s="1183"/>
      <c r="O146" s="1183"/>
      <c r="P146" s="1183"/>
      <c r="Q146" s="1183"/>
      <c r="R146" s="1183"/>
      <c r="S146" s="1183"/>
      <c r="T146" s="1183"/>
      <c r="U146" s="1183"/>
      <c r="V146" s="1183"/>
      <c r="W146" s="637"/>
      <c r="X146" s="1326" t="s">
        <v>293</v>
      </c>
      <c r="Y146" s="1326"/>
      <c r="Z146" s="1326"/>
      <c r="AA146" s="1326"/>
      <c r="AB146" s="1326"/>
      <c r="AC146" s="1326"/>
      <c r="AD146" s="1326"/>
      <c r="AE146" s="1326"/>
      <c r="AF146" s="1326"/>
      <c r="AG146" s="1326"/>
      <c r="AH146" s="1326"/>
      <c r="AI146" s="1326"/>
      <c r="AJ146" s="1326"/>
      <c r="AK146" s="1326"/>
      <c r="AL146" s="1326"/>
      <c r="AM146" s="1326"/>
      <c r="AN146" s="1326"/>
      <c r="AO146" s="1326"/>
      <c r="AP146" s="1326"/>
      <c r="AQ146" s="1326"/>
      <c r="AR146" s="1326"/>
      <c r="AS146" s="1326"/>
      <c r="AT146" s="637"/>
      <c r="AU146" s="1183" t="s">
        <v>293</v>
      </c>
      <c r="AV146" s="1183"/>
      <c r="AW146" s="1183"/>
      <c r="AX146" s="1183"/>
      <c r="AY146" s="1183"/>
      <c r="AZ146" s="1183"/>
      <c r="BA146" s="1183"/>
      <c r="BB146" s="1183"/>
      <c r="BC146" s="1183"/>
      <c r="BD146" s="1183"/>
      <c r="BE146" s="1183"/>
      <c r="BF146" s="1183"/>
      <c r="BG146" s="1183"/>
      <c r="BH146" s="1183"/>
      <c r="BI146" s="1183"/>
      <c r="BJ146" s="637"/>
      <c r="BK146" s="1183" t="s">
        <v>293</v>
      </c>
      <c r="BL146" s="1183"/>
      <c r="BM146" s="1183"/>
      <c r="BN146" s="1183"/>
      <c r="BO146" s="1183"/>
      <c r="BP146" s="637"/>
      <c r="BQ146" s="648"/>
      <c r="BR146" s="648"/>
      <c r="BS146" s="648"/>
      <c r="BT146" s="648"/>
      <c r="BU146" s="648"/>
      <c r="BV146" s="648"/>
      <c r="BW146" s="648"/>
      <c r="BX146" s="648"/>
      <c r="BY146" s="648"/>
      <c r="BZ146" s="648"/>
      <c r="CA146" s="648"/>
      <c r="CB146" s="648"/>
      <c r="CC146" s="648"/>
      <c r="CD146" s="648"/>
      <c r="CE146" s="648"/>
    </row>
    <row r="147" spans="1:83" s="55" customFormat="1" ht="4.5" customHeight="1" thickBo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:83" s="55" customFormat="1" ht="22.5" customHeight="1">
      <c r="A148" s="1330" t="s">
        <v>0</v>
      </c>
      <c r="B148" s="1234" t="s">
        <v>270</v>
      </c>
      <c r="C148" s="1333"/>
      <c r="D148" s="1233"/>
      <c r="E148" s="1234" t="s">
        <v>271</v>
      </c>
      <c r="F148" s="1233"/>
      <c r="G148" s="1234" t="s">
        <v>272</v>
      </c>
      <c r="H148" s="1233"/>
      <c r="I148" s="1234" t="s">
        <v>273</v>
      </c>
      <c r="J148" s="1233"/>
      <c r="K148" s="1234" t="s">
        <v>274</v>
      </c>
      <c r="L148" s="1233"/>
      <c r="M148" s="1234" t="s">
        <v>275</v>
      </c>
      <c r="N148" s="1233"/>
      <c r="O148" s="1234" t="s">
        <v>276</v>
      </c>
      <c r="P148" s="1233"/>
      <c r="Q148" s="1234" t="s">
        <v>277</v>
      </c>
      <c r="R148" s="1233"/>
      <c r="S148" s="1234" t="s">
        <v>308</v>
      </c>
      <c r="T148" s="1233"/>
      <c r="U148" s="1234" t="s">
        <v>1</v>
      </c>
      <c r="V148" s="1235"/>
      <c r="X148" s="1330" t="s">
        <v>0</v>
      </c>
      <c r="Y148" s="1234" t="s">
        <v>270</v>
      </c>
      <c r="Z148" s="1232"/>
      <c r="AA148" s="1233"/>
      <c r="AB148" s="1234" t="s">
        <v>271</v>
      </c>
      <c r="AC148" s="1233"/>
      <c r="AD148" s="1234" t="s">
        <v>272</v>
      </c>
      <c r="AE148" s="1233"/>
      <c r="AF148" s="1234" t="s">
        <v>273</v>
      </c>
      <c r="AG148" s="1233"/>
      <c r="AH148" s="1234" t="s">
        <v>274</v>
      </c>
      <c r="AI148" s="1233"/>
      <c r="AJ148" s="1234" t="s">
        <v>275</v>
      </c>
      <c r="AK148" s="1233"/>
      <c r="AL148" s="1234" t="s">
        <v>276</v>
      </c>
      <c r="AM148" s="1233"/>
      <c r="AN148" s="1234" t="s">
        <v>277</v>
      </c>
      <c r="AO148" s="1233"/>
      <c r="AP148" s="1234" t="s">
        <v>308</v>
      </c>
      <c r="AQ148" s="1233"/>
      <c r="AR148" s="1234" t="s">
        <v>1</v>
      </c>
      <c r="AS148" s="1235"/>
      <c r="AU148" s="1330" t="s">
        <v>0</v>
      </c>
      <c r="AV148" s="1234" t="s">
        <v>358</v>
      </c>
      <c r="AW148" s="1232"/>
      <c r="AX148" s="1232"/>
      <c r="AY148" s="1232"/>
      <c r="AZ148" s="1232"/>
      <c r="BA148" s="1232"/>
      <c r="BB148" s="1232"/>
      <c r="BC148" s="1232"/>
      <c r="BD148" s="1232"/>
      <c r="BE148" s="1233"/>
      <c r="BF148" s="1134" t="s">
        <v>323</v>
      </c>
      <c r="BG148" s="1222"/>
      <c r="BH148" s="1123"/>
      <c r="BI148" s="1220" t="s">
        <v>324</v>
      </c>
      <c r="BK148" s="1193" t="s">
        <v>0</v>
      </c>
      <c r="BL148" s="1327" t="s">
        <v>291</v>
      </c>
      <c r="BM148" s="1328"/>
      <c r="BN148" s="1327" t="s">
        <v>257</v>
      </c>
      <c r="BO148" s="1329"/>
    </row>
    <row r="149" spans="1:83" s="55" customFormat="1" ht="31.5" customHeight="1">
      <c r="A149" s="1332"/>
      <c r="B149" s="467" t="s">
        <v>313</v>
      </c>
      <c r="C149" s="1049"/>
      <c r="D149" s="467" t="s">
        <v>314</v>
      </c>
      <c r="E149" s="467" t="s">
        <v>313</v>
      </c>
      <c r="F149" s="467" t="s">
        <v>314</v>
      </c>
      <c r="G149" s="467" t="s">
        <v>313</v>
      </c>
      <c r="H149" s="467" t="s">
        <v>314</v>
      </c>
      <c r="I149" s="467" t="s">
        <v>313</v>
      </c>
      <c r="J149" s="467" t="s">
        <v>314</v>
      </c>
      <c r="K149" s="467" t="s">
        <v>313</v>
      </c>
      <c r="L149" s="467" t="s">
        <v>314</v>
      </c>
      <c r="M149" s="467" t="s">
        <v>313</v>
      </c>
      <c r="N149" s="467" t="s">
        <v>314</v>
      </c>
      <c r="O149" s="467" t="s">
        <v>313</v>
      </c>
      <c r="P149" s="467" t="s">
        <v>314</v>
      </c>
      <c r="Q149" s="467" t="s">
        <v>313</v>
      </c>
      <c r="R149" s="467" t="s">
        <v>314</v>
      </c>
      <c r="S149" s="467" t="s">
        <v>313</v>
      </c>
      <c r="T149" s="467" t="s">
        <v>314</v>
      </c>
      <c r="U149" s="467" t="s">
        <v>313</v>
      </c>
      <c r="V149" s="280" t="s">
        <v>314</v>
      </c>
      <c r="X149" s="1331"/>
      <c r="Y149" s="467" t="s">
        <v>313</v>
      </c>
      <c r="Z149" s="1049"/>
      <c r="AA149" s="467" t="s">
        <v>314</v>
      </c>
      <c r="AB149" s="467" t="s">
        <v>313</v>
      </c>
      <c r="AC149" s="467" t="s">
        <v>314</v>
      </c>
      <c r="AD149" s="467" t="s">
        <v>313</v>
      </c>
      <c r="AE149" s="467" t="s">
        <v>314</v>
      </c>
      <c r="AF149" s="467" t="s">
        <v>313</v>
      </c>
      <c r="AG149" s="467" t="s">
        <v>314</v>
      </c>
      <c r="AH149" s="467" t="s">
        <v>313</v>
      </c>
      <c r="AI149" s="467" t="s">
        <v>314</v>
      </c>
      <c r="AJ149" s="467" t="s">
        <v>313</v>
      </c>
      <c r="AK149" s="467" t="s">
        <v>314</v>
      </c>
      <c r="AL149" s="467" t="s">
        <v>313</v>
      </c>
      <c r="AM149" s="467" t="s">
        <v>314</v>
      </c>
      <c r="AN149" s="467" t="s">
        <v>313</v>
      </c>
      <c r="AO149" s="467" t="s">
        <v>314</v>
      </c>
      <c r="AP149" s="467" t="s">
        <v>313</v>
      </c>
      <c r="AQ149" s="467" t="s">
        <v>314</v>
      </c>
      <c r="AR149" s="467" t="s">
        <v>313</v>
      </c>
      <c r="AS149" s="280" t="s">
        <v>314</v>
      </c>
      <c r="AU149" s="1331"/>
      <c r="AV149" s="379" t="s">
        <v>270</v>
      </c>
      <c r="AW149" s="379" t="s">
        <v>283</v>
      </c>
      <c r="AX149" s="379" t="s">
        <v>284</v>
      </c>
      <c r="AY149" s="379" t="s">
        <v>285</v>
      </c>
      <c r="AZ149" s="379" t="s">
        <v>286</v>
      </c>
      <c r="BA149" s="379" t="s">
        <v>287</v>
      </c>
      <c r="BB149" s="379" t="s">
        <v>288</v>
      </c>
      <c r="BC149" s="379" t="s">
        <v>289</v>
      </c>
      <c r="BD149" s="379" t="s">
        <v>290</v>
      </c>
      <c r="BE149" s="379" t="s">
        <v>1</v>
      </c>
      <c r="BF149" s="129" t="s">
        <v>474</v>
      </c>
      <c r="BG149" s="129" t="s">
        <v>475</v>
      </c>
      <c r="BH149" s="490" t="s">
        <v>1</v>
      </c>
      <c r="BI149" s="1221"/>
      <c r="BK149" s="1194"/>
      <c r="BL149" s="248" t="s">
        <v>1</v>
      </c>
      <c r="BM149" s="248" t="s">
        <v>262</v>
      </c>
      <c r="BN149" s="248" t="s">
        <v>263</v>
      </c>
      <c r="BO149" s="249" t="s">
        <v>264</v>
      </c>
    </row>
    <row r="150" spans="1:83" s="55" customFormat="1" ht="12.65" customHeight="1">
      <c r="A150" s="793" t="s">
        <v>102</v>
      </c>
      <c r="B150" s="797"/>
      <c r="C150" s="1052"/>
      <c r="D150" s="797"/>
      <c r="E150" s="797"/>
      <c r="F150" s="797"/>
      <c r="G150" s="797"/>
      <c r="H150" s="797"/>
      <c r="I150" s="797"/>
      <c r="J150" s="797"/>
      <c r="K150" s="797"/>
      <c r="L150" s="797"/>
      <c r="M150" s="797"/>
      <c r="N150" s="797"/>
      <c r="O150" s="797"/>
      <c r="P150" s="797"/>
      <c r="Q150" s="797"/>
      <c r="R150" s="797"/>
      <c r="S150" s="797"/>
      <c r="T150" s="797"/>
      <c r="U150" s="797">
        <f t="shared" ref="U150:U168" si="91">+B150+E150+G150+I150+K150+M150+O150+Q150+S150</f>
        <v>0</v>
      </c>
      <c r="V150" s="799">
        <f t="shared" ref="V150:V168" si="92">+D150+F150+H150+J150+L150+N150+P150+R150+T150</f>
        <v>0</v>
      </c>
      <c r="X150" s="362" t="s">
        <v>102</v>
      </c>
      <c r="Y150" s="367"/>
      <c r="Z150" s="1058"/>
      <c r="AA150" s="367"/>
      <c r="AB150" s="367"/>
      <c r="AC150" s="367"/>
      <c r="AD150" s="367"/>
      <c r="AE150" s="367"/>
      <c r="AF150" s="367"/>
      <c r="AG150" s="367"/>
      <c r="AH150" s="367"/>
      <c r="AI150" s="367"/>
      <c r="AJ150" s="367"/>
      <c r="AK150" s="367"/>
      <c r="AL150" s="367"/>
      <c r="AM150" s="367"/>
      <c r="AN150" s="367"/>
      <c r="AO150" s="367"/>
      <c r="AP150" s="367"/>
      <c r="AQ150" s="367"/>
      <c r="AR150" s="367"/>
      <c r="AS150" s="368"/>
      <c r="AU150" s="362" t="s">
        <v>102</v>
      </c>
      <c r="AV150" s="367"/>
      <c r="AW150" s="367"/>
      <c r="AX150" s="367"/>
      <c r="AY150" s="367"/>
      <c r="AZ150" s="367"/>
      <c r="BA150" s="367"/>
      <c r="BB150" s="367"/>
      <c r="BC150" s="367"/>
      <c r="BD150" s="367"/>
      <c r="BE150" s="367"/>
      <c r="BF150" s="367"/>
      <c r="BG150" s="367"/>
      <c r="BH150" s="367"/>
      <c r="BI150" s="368"/>
      <c r="BK150" s="222" t="s">
        <v>102</v>
      </c>
      <c r="BL150" s="223"/>
      <c r="BM150" s="223"/>
      <c r="BN150" s="223"/>
      <c r="BO150" s="224"/>
    </row>
    <row r="151" spans="1:83" s="55" customFormat="1" ht="12.65" customHeight="1">
      <c r="A151" s="796" t="s">
        <v>103</v>
      </c>
      <c r="B151" s="797">
        <v>70</v>
      </c>
      <c r="C151" s="1052"/>
      <c r="D151" s="797">
        <v>37</v>
      </c>
      <c r="E151" s="797">
        <v>11</v>
      </c>
      <c r="F151" s="797">
        <v>6</v>
      </c>
      <c r="G151" s="797">
        <v>0</v>
      </c>
      <c r="H151" s="797">
        <v>0</v>
      </c>
      <c r="I151" s="797">
        <v>17</v>
      </c>
      <c r="J151" s="797">
        <v>4</v>
      </c>
      <c r="K151" s="797">
        <v>10</v>
      </c>
      <c r="L151" s="797">
        <v>5</v>
      </c>
      <c r="M151" s="797">
        <v>31</v>
      </c>
      <c r="N151" s="797">
        <v>23</v>
      </c>
      <c r="O151" s="797">
        <v>0</v>
      </c>
      <c r="P151" s="797">
        <v>0</v>
      </c>
      <c r="Q151" s="797">
        <v>10</v>
      </c>
      <c r="R151" s="797">
        <v>3</v>
      </c>
      <c r="S151" s="797"/>
      <c r="T151" s="797"/>
      <c r="U151" s="797">
        <f t="shared" si="91"/>
        <v>149</v>
      </c>
      <c r="V151" s="799">
        <f t="shared" si="92"/>
        <v>78</v>
      </c>
      <c r="X151" s="363" t="s">
        <v>103</v>
      </c>
      <c r="Y151" s="367">
        <v>1</v>
      </c>
      <c r="Z151" s="1058"/>
      <c r="AA151" s="367">
        <v>0</v>
      </c>
      <c r="AB151" s="367">
        <v>0</v>
      </c>
      <c r="AC151" s="367">
        <v>0</v>
      </c>
      <c r="AD151" s="367">
        <v>0</v>
      </c>
      <c r="AE151" s="367">
        <v>0</v>
      </c>
      <c r="AF151" s="367">
        <v>0</v>
      </c>
      <c r="AG151" s="367">
        <v>0</v>
      </c>
      <c r="AH151" s="367">
        <v>0</v>
      </c>
      <c r="AI151" s="367">
        <v>0</v>
      </c>
      <c r="AJ151" s="367">
        <v>2</v>
      </c>
      <c r="AK151" s="367">
        <v>2</v>
      </c>
      <c r="AL151" s="367">
        <v>0</v>
      </c>
      <c r="AM151" s="367">
        <v>0</v>
      </c>
      <c r="AN151" s="367">
        <v>0</v>
      </c>
      <c r="AO151" s="367">
        <v>0</v>
      </c>
      <c r="AP151" s="367"/>
      <c r="AQ151" s="367"/>
      <c r="AR151" s="358">
        <f t="shared" ref="AR151:AR183" si="93">+Y151+AB151+AD151+AF151+AH151+AJ151+AL151+AN151+AP151</f>
        <v>3</v>
      </c>
      <c r="AS151" s="460">
        <f t="shared" ref="AS151:AS183" si="94">+AA151+AC151+AE151+AG151+AI151+AK151+AM151+AO151+AQ151</f>
        <v>2</v>
      </c>
      <c r="AU151" s="363" t="s">
        <v>103</v>
      </c>
      <c r="AV151" s="367">
        <v>2</v>
      </c>
      <c r="AW151" s="367">
        <v>1</v>
      </c>
      <c r="AX151" s="367"/>
      <c r="AY151" s="367">
        <v>1</v>
      </c>
      <c r="AZ151" s="367">
        <v>1</v>
      </c>
      <c r="BA151" s="367">
        <v>2</v>
      </c>
      <c r="BB151" s="367"/>
      <c r="BC151" s="367">
        <v>1</v>
      </c>
      <c r="BD151" s="367"/>
      <c r="BE151" s="367">
        <f t="shared" ref="BE151:BE183" si="95">SUM(AV151:BD151)</f>
        <v>8</v>
      </c>
      <c r="BF151" s="367">
        <v>5</v>
      </c>
      <c r="BG151" s="367">
        <v>2</v>
      </c>
      <c r="BH151" s="367">
        <f t="shared" ref="BH151:BH183" si="96">+BF151+BG151</f>
        <v>7</v>
      </c>
      <c r="BI151" s="368">
        <v>2</v>
      </c>
      <c r="BK151" s="225" t="s">
        <v>103</v>
      </c>
      <c r="BL151" s="223">
        <v>16</v>
      </c>
      <c r="BM151" s="223">
        <v>4</v>
      </c>
      <c r="BN151" s="223"/>
      <c r="BO151" s="224"/>
    </row>
    <row r="152" spans="1:83" s="55" customFormat="1" ht="12.65" customHeight="1">
      <c r="A152" s="796" t="s">
        <v>104</v>
      </c>
      <c r="B152" s="797">
        <v>0</v>
      </c>
      <c r="C152" s="1052"/>
      <c r="D152" s="797">
        <v>0</v>
      </c>
      <c r="E152" s="797">
        <v>0</v>
      </c>
      <c r="F152" s="797">
        <v>0</v>
      </c>
      <c r="G152" s="797">
        <v>0</v>
      </c>
      <c r="H152" s="797">
        <v>0</v>
      </c>
      <c r="I152" s="797">
        <v>0</v>
      </c>
      <c r="J152" s="797">
        <v>0</v>
      </c>
      <c r="K152" s="797">
        <v>0</v>
      </c>
      <c r="L152" s="797">
        <v>0</v>
      </c>
      <c r="M152" s="797">
        <v>0</v>
      </c>
      <c r="N152" s="797">
        <v>0</v>
      </c>
      <c r="O152" s="797">
        <v>0</v>
      </c>
      <c r="P152" s="797">
        <v>0</v>
      </c>
      <c r="Q152" s="797">
        <v>0</v>
      </c>
      <c r="R152" s="797">
        <v>0</v>
      </c>
      <c r="S152" s="797"/>
      <c r="T152" s="797"/>
      <c r="U152" s="797">
        <f t="shared" si="91"/>
        <v>0</v>
      </c>
      <c r="V152" s="799">
        <f t="shared" si="92"/>
        <v>0</v>
      </c>
      <c r="X152" s="363" t="s">
        <v>104</v>
      </c>
      <c r="Y152" s="367">
        <v>0</v>
      </c>
      <c r="Z152" s="1058"/>
      <c r="AA152" s="367">
        <v>0</v>
      </c>
      <c r="AB152" s="367">
        <v>0</v>
      </c>
      <c r="AC152" s="367">
        <v>0</v>
      </c>
      <c r="AD152" s="367">
        <v>0</v>
      </c>
      <c r="AE152" s="367">
        <v>0</v>
      </c>
      <c r="AF152" s="367">
        <v>0</v>
      </c>
      <c r="AG152" s="367">
        <v>0</v>
      </c>
      <c r="AH152" s="367">
        <v>0</v>
      </c>
      <c r="AI152" s="367">
        <v>0</v>
      </c>
      <c r="AJ152" s="367">
        <v>0</v>
      </c>
      <c r="AK152" s="367">
        <v>0</v>
      </c>
      <c r="AL152" s="367">
        <v>0</v>
      </c>
      <c r="AM152" s="367">
        <v>0</v>
      </c>
      <c r="AN152" s="367">
        <v>0</v>
      </c>
      <c r="AO152" s="367">
        <v>0</v>
      </c>
      <c r="AP152" s="367"/>
      <c r="AQ152" s="367"/>
      <c r="AR152" s="358">
        <f t="shared" si="93"/>
        <v>0</v>
      </c>
      <c r="AS152" s="460">
        <f t="shared" si="94"/>
        <v>0</v>
      </c>
      <c r="AU152" s="363" t="s">
        <v>104</v>
      </c>
      <c r="AV152" s="367"/>
      <c r="AW152" s="367"/>
      <c r="AX152" s="367"/>
      <c r="AY152" s="367"/>
      <c r="AZ152" s="367"/>
      <c r="BA152" s="367"/>
      <c r="BB152" s="367"/>
      <c r="BC152" s="367"/>
      <c r="BD152" s="367"/>
      <c r="BE152" s="367">
        <f t="shared" si="95"/>
        <v>0</v>
      </c>
      <c r="BF152" s="367"/>
      <c r="BG152" s="367"/>
      <c r="BH152" s="367">
        <f t="shared" si="96"/>
        <v>0</v>
      </c>
      <c r="BI152" s="368">
        <v>0</v>
      </c>
      <c r="BK152" s="225" t="s">
        <v>104</v>
      </c>
      <c r="BL152" s="223"/>
      <c r="BM152" s="223"/>
      <c r="BN152" s="223"/>
      <c r="BO152" s="224"/>
    </row>
    <row r="153" spans="1:83" s="55" customFormat="1" ht="12.65" customHeight="1">
      <c r="A153" s="796" t="s">
        <v>105</v>
      </c>
      <c r="B153" s="797">
        <v>0</v>
      </c>
      <c r="C153" s="1052"/>
      <c r="D153" s="797">
        <v>0</v>
      </c>
      <c r="E153" s="797">
        <v>0</v>
      </c>
      <c r="F153" s="797">
        <v>0</v>
      </c>
      <c r="G153" s="797">
        <v>0</v>
      </c>
      <c r="H153" s="797">
        <v>0</v>
      </c>
      <c r="I153" s="797">
        <v>0</v>
      </c>
      <c r="J153" s="797">
        <v>0</v>
      </c>
      <c r="K153" s="797">
        <v>0</v>
      </c>
      <c r="L153" s="797">
        <v>0</v>
      </c>
      <c r="M153" s="797">
        <v>0</v>
      </c>
      <c r="N153" s="797">
        <v>0</v>
      </c>
      <c r="O153" s="797">
        <v>0</v>
      </c>
      <c r="P153" s="797">
        <v>0</v>
      </c>
      <c r="Q153" s="797">
        <v>0</v>
      </c>
      <c r="R153" s="797">
        <v>0</v>
      </c>
      <c r="S153" s="797"/>
      <c r="T153" s="797"/>
      <c r="U153" s="797">
        <f t="shared" si="91"/>
        <v>0</v>
      </c>
      <c r="V153" s="799">
        <f t="shared" si="92"/>
        <v>0</v>
      </c>
      <c r="X153" s="363" t="s">
        <v>105</v>
      </c>
      <c r="Y153" s="367">
        <v>0</v>
      </c>
      <c r="Z153" s="1058"/>
      <c r="AA153" s="367">
        <v>0</v>
      </c>
      <c r="AB153" s="367">
        <v>0</v>
      </c>
      <c r="AC153" s="367">
        <v>0</v>
      </c>
      <c r="AD153" s="367">
        <v>0</v>
      </c>
      <c r="AE153" s="367">
        <v>0</v>
      </c>
      <c r="AF153" s="367">
        <v>0</v>
      </c>
      <c r="AG153" s="367">
        <v>0</v>
      </c>
      <c r="AH153" s="367">
        <v>0</v>
      </c>
      <c r="AI153" s="367">
        <v>0</v>
      </c>
      <c r="AJ153" s="367">
        <v>0</v>
      </c>
      <c r="AK153" s="367">
        <v>0</v>
      </c>
      <c r="AL153" s="367">
        <v>0</v>
      </c>
      <c r="AM153" s="367">
        <v>0</v>
      </c>
      <c r="AN153" s="367">
        <v>0</v>
      </c>
      <c r="AO153" s="367">
        <v>0</v>
      </c>
      <c r="AP153" s="367"/>
      <c r="AQ153" s="367"/>
      <c r="AR153" s="358">
        <f t="shared" si="93"/>
        <v>0</v>
      </c>
      <c r="AS153" s="460">
        <f t="shared" si="94"/>
        <v>0</v>
      </c>
      <c r="AU153" s="363" t="s">
        <v>105</v>
      </c>
      <c r="AV153" s="367"/>
      <c r="AW153" s="367"/>
      <c r="AX153" s="367"/>
      <c r="AY153" s="367"/>
      <c r="AZ153" s="367"/>
      <c r="BA153" s="367"/>
      <c r="BB153" s="367"/>
      <c r="BC153" s="367"/>
      <c r="BD153" s="367"/>
      <c r="BE153" s="367">
        <f t="shared" si="95"/>
        <v>0</v>
      </c>
      <c r="BF153" s="367"/>
      <c r="BG153" s="367"/>
      <c r="BH153" s="367">
        <f t="shared" si="96"/>
        <v>0</v>
      </c>
      <c r="BI153" s="368">
        <v>0</v>
      </c>
      <c r="BK153" s="225" t="s">
        <v>105</v>
      </c>
      <c r="BL153" s="223"/>
      <c r="BM153" s="223"/>
      <c r="BN153" s="223"/>
      <c r="BO153" s="224"/>
    </row>
    <row r="154" spans="1:83" s="55" customFormat="1" ht="12.65" customHeight="1">
      <c r="A154" s="796" t="s">
        <v>106</v>
      </c>
      <c r="B154" s="797">
        <v>0</v>
      </c>
      <c r="C154" s="1052"/>
      <c r="D154" s="797">
        <v>0</v>
      </c>
      <c r="E154" s="797">
        <v>0</v>
      </c>
      <c r="F154" s="797">
        <v>0</v>
      </c>
      <c r="G154" s="797">
        <v>0</v>
      </c>
      <c r="H154" s="797">
        <v>0</v>
      </c>
      <c r="I154" s="797">
        <v>0</v>
      </c>
      <c r="J154" s="797">
        <v>0</v>
      </c>
      <c r="K154" s="797">
        <v>0</v>
      </c>
      <c r="L154" s="797">
        <v>0</v>
      </c>
      <c r="M154" s="797">
        <v>0</v>
      </c>
      <c r="N154" s="797">
        <v>0</v>
      </c>
      <c r="O154" s="797">
        <v>0</v>
      </c>
      <c r="P154" s="797">
        <v>0</v>
      </c>
      <c r="Q154" s="797">
        <v>0</v>
      </c>
      <c r="R154" s="797">
        <v>0</v>
      </c>
      <c r="S154" s="797"/>
      <c r="T154" s="797"/>
      <c r="U154" s="797">
        <f t="shared" si="91"/>
        <v>0</v>
      </c>
      <c r="V154" s="799">
        <f t="shared" si="92"/>
        <v>0</v>
      </c>
      <c r="X154" s="363" t="s">
        <v>106</v>
      </c>
      <c r="Y154" s="367">
        <v>0</v>
      </c>
      <c r="Z154" s="1058"/>
      <c r="AA154" s="367">
        <v>0</v>
      </c>
      <c r="AB154" s="367">
        <v>0</v>
      </c>
      <c r="AC154" s="367">
        <v>0</v>
      </c>
      <c r="AD154" s="367">
        <v>0</v>
      </c>
      <c r="AE154" s="367">
        <v>0</v>
      </c>
      <c r="AF154" s="367">
        <v>0</v>
      </c>
      <c r="AG154" s="367">
        <v>0</v>
      </c>
      <c r="AH154" s="367">
        <v>0</v>
      </c>
      <c r="AI154" s="367">
        <v>0</v>
      </c>
      <c r="AJ154" s="367">
        <v>0</v>
      </c>
      <c r="AK154" s="367">
        <v>0</v>
      </c>
      <c r="AL154" s="367">
        <v>0</v>
      </c>
      <c r="AM154" s="367">
        <v>0</v>
      </c>
      <c r="AN154" s="367">
        <v>0</v>
      </c>
      <c r="AO154" s="367">
        <v>0</v>
      </c>
      <c r="AP154" s="367"/>
      <c r="AQ154" s="367"/>
      <c r="AR154" s="358">
        <f t="shared" si="93"/>
        <v>0</v>
      </c>
      <c r="AS154" s="460">
        <f t="shared" si="94"/>
        <v>0</v>
      </c>
      <c r="AU154" s="363" t="s">
        <v>106</v>
      </c>
      <c r="AV154" s="367"/>
      <c r="AW154" s="367"/>
      <c r="AX154" s="367"/>
      <c r="AY154" s="367"/>
      <c r="AZ154" s="367"/>
      <c r="BA154" s="367"/>
      <c r="BB154" s="367"/>
      <c r="BC154" s="367"/>
      <c r="BD154" s="367"/>
      <c r="BE154" s="367">
        <f t="shared" si="95"/>
        <v>0</v>
      </c>
      <c r="BF154" s="367"/>
      <c r="BG154" s="367"/>
      <c r="BH154" s="367">
        <f t="shared" si="96"/>
        <v>0</v>
      </c>
      <c r="BI154" s="368">
        <v>0</v>
      </c>
      <c r="BK154" s="225" t="s">
        <v>106</v>
      </c>
      <c r="BL154" s="223"/>
      <c r="BM154" s="223"/>
      <c r="BN154" s="223"/>
      <c r="BO154" s="224"/>
    </row>
    <row r="155" spans="1:83" s="55" customFormat="1" ht="12.65" customHeight="1">
      <c r="A155" s="796" t="s">
        <v>107</v>
      </c>
      <c r="B155" s="797">
        <v>92</v>
      </c>
      <c r="C155" s="1052"/>
      <c r="D155" s="797">
        <v>45</v>
      </c>
      <c r="E155" s="797">
        <v>166</v>
      </c>
      <c r="F155" s="797">
        <v>89</v>
      </c>
      <c r="G155" s="797">
        <v>0</v>
      </c>
      <c r="H155" s="797">
        <v>0</v>
      </c>
      <c r="I155" s="797">
        <v>7</v>
      </c>
      <c r="J155" s="797">
        <v>2</v>
      </c>
      <c r="K155" s="797">
        <v>169</v>
      </c>
      <c r="L155" s="797">
        <v>81</v>
      </c>
      <c r="M155" s="797">
        <v>161</v>
      </c>
      <c r="N155" s="797">
        <v>93</v>
      </c>
      <c r="O155" s="797">
        <v>0</v>
      </c>
      <c r="P155" s="797">
        <v>0</v>
      </c>
      <c r="Q155" s="797">
        <v>122</v>
      </c>
      <c r="R155" s="797">
        <v>41</v>
      </c>
      <c r="S155" s="797"/>
      <c r="T155" s="797"/>
      <c r="U155" s="797">
        <f t="shared" si="91"/>
        <v>717</v>
      </c>
      <c r="V155" s="799">
        <f t="shared" si="92"/>
        <v>351</v>
      </c>
      <c r="X155" s="363" t="s">
        <v>107</v>
      </c>
      <c r="Y155" s="367">
        <v>3</v>
      </c>
      <c r="Z155" s="1058"/>
      <c r="AA155" s="367">
        <v>1</v>
      </c>
      <c r="AB155" s="367">
        <v>0</v>
      </c>
      <c r="AC155" s="367">
        <v>0</v>
      </c>
      <c r="AD155" s="367">
        <v>0</v>
      </c>
      <c r="AE155" s="367">
        <v>0</v>
      </c>
      <c r="AF155" s="367">
        <v>0</v>
      </c>
      <c r="AG155" s="367">
        <v>0</v>
      </c>
      <c r="AH155" s="367">
        <v>3</v>
      </c>
      <c r="AI155" s="367">
        <v>2</v>
      </c>
      <c r="AJ155" s="367">
        <v>12</v>
      </c>
      <c r="AK155" s="367">
        <v>4</v>
      </c>
      <c r="AL155" s="367">
        <v>0</v>
      </c>
      <c r="AM155" s="367">
        <v>0</v>
      </c>
      <c r="AN155" s="367">
        <v>12</v>
      </c>
      <c r="AO155" s="367">
        <v>4</v>
      </c>
      <c r="AP155" s="367"/>
      <c r="AQ155" s="367"/>
      <c r="AR155" s="358">
        <f t="shared" si="93"/>
        <v>30</v>
      </c>
      <c r="AS155" s="460">
        <f t="shared" si="94"/>
        <v>11</v>
      </c>
      <c r="AU155" s="363" t="s">
        <v>107</v>
      </c>
      <c r="AV155" s="367">
        <v>3</v>
      </c>
      <c r="AW155" s="367">
        <v>5</v>
      </c>
      <c r="AX155" s="367"/>
      <c r="AY155" s="367">
        <v>1</v>
      </c>
      <c r="AZ155" s="367">
        <v>5</v>
      </c>
      <c r="BA155" s="367">
        <v>4</v>
      </c>
      <c r="BB155" s="367"/>
      <c r="BC155" s="367">
        <v>3</v>
      </c>
      <c r="BD155" s="367"/>
      <c r="BE155" s="367">
        <f t="shared" si="95"/>
        <v>21</v>
      </c>
      <c r="BF155" s="367">
        <v>20</v>
      </c>
      <c r="BG155" s="367">
        <v>1</v>
      </c>
      <c r="BH155" s="367">
        <f t="shared" si="96"/>
        <v>21</v>
      </c>
      <c r="BI155" s="368">
        <v>4</v>
      </c>
      <c r="BK155" s="225" t="s">
        <v>107</v>
      </c>
      <c r="BL155" s="223">
        <v>12</v>
      </c>
      <c r="BM155" s="223">
        <v>3</v>
      </c>
      <c r="BN155" s="223"/>
      <c r="BO155" s="224">
        <v>13</v>
      </c>
    </row>
    <row r="156" spans="1:83" s="55" customFormat="1" ht="12.65" customHeight="1">
      <c r="A156" s="793" t="s">
        <v>108</v>
      </c>
      <c r="B156" s="797"/>
      <c r="C156" s="1052"/>
      <c r="D156" s="797"/>
      <c r="E156" s="797"/>
      <c r="F156" s="797"/>
      <c r="G156" s="797"/>
      <c r="H156" s="797"/>
      <c r="I156" s="797"/>
      <c r="J156" s="797"/>
      <c r="K156" s="797"/>
      <c r="L156" s="797"/>
      <c r="M156" s="797"/>
      <c r="N156" s="797"/>
      <c r="O156" s="797"/>
      <c r="P156" s="797"/>
      <c r="Q156" s="797"/>
      <c r="R156" s="797"/>
      <c r="S156" s="797"/>
      <c r="T156" s="797"/>
      <c r="U156" s="797">
        <f t="shared" si="91"/>
        <v>0</v>
      </c>
      <c r="V156" s="799">
        <f t="shared" si="92"/>
        <v>0</v>
      </c>
      <c r="X156" s="362" t="s">
        <v>108</v>
      </c>
      <c r="Y156" s="367"/>
      <c r="Z156" s="1058"/>
      <c r="AA156" s="367"/>
      <c r="AB156" s="367"/>
      <c r="AC156" s="367"/>
      <c r="AD156" s="367"/>
      <c r="AE156" s="367"/>
      <c r="AF156" s="367"/>
      <c r="AG156" s="367"/>
      <c r="AH156" s="367"/>
      <c r="AI156" s="367"/>
      <c r="AJ156" s="367"/>
      <c r="AK156" s="367"/>
      <c r="AL156" s="367"/>
      <c r="AM156" s="367"/>
      <c r="AN156" s="367"/>
      <c r="AO156" s="367"/>
      <c r="AP156" s="367"/>
      <c r="AQ156" s="367"/>
      <c r="AR156" s="358">
        <f t="shared" si="93"/>
        <v>0</v>
      </c>
      <c r="AS156" s="460">
        <f t="shared" si="94"/>
        <v>0</v>
      </c>
      <c r="AU156" s="362" t="s">
        <v>108</v>
      </c>
      <c r="AV156" s="367"/>
      <c r="AW156" s="367"/>
      <c r="AX156" s="367"/>
      <c r="AY156" s="367"/>
      <c r="AZ156" s="367"/>
      <c r="BA156" s="367"/>
      <c r="BB156" s="367"/>
      <c r="BC156" s="367"/>
      <c r="BD156" s="367"/>
      <c r="BE156" s="367">
        <f t="shared" si="95"/>
        <v>0</v>
      </c>
      <c r="BF156" s="367"/>
      <c r="BG156" s="367"/>
      <c r="BH156" s="367">
        <f t="shared" si="96"/>
        <v>0</v>
      </c>
      <c r="BI156" s="368"/>
      <c r="BK156" s="222" t="s">
        <v>108</v>
      </c>
      <c r="BL156" s="223"/>
      <c r="BM156" s="223"/>
      <c r="BN156" s="223"/>
      <c r="BO156" s="224"/>
    </row>
    <row r="157" spans="1:83" s="55" customFormat="1" ht="12.65" customHeight="1">
      <c r="A157" s="796" t="s">
        <v>109</v>
      </c>
      <c r="B157" s="797">
        <v>586</v>
      </c>
      <c r="C157" s="1052"/>
      <c r="D157" s="797">
        <v>224</v>
      </c>
      <c r="E157" s="797">
        <v>291</v>
      </c>
      <c r="F157" s="797">
        <v>122</v>
      </c>
      <c r="G157" s="797">
        <v>0</v>
      </c>
      <c r="H157" s="797">
        <v>0</v>
      </c>
      <c r="I157" s="797">
        <v>54</v>
      </c>
      <c r="J157" s="797">
        <v>9</v>
      </c>
      <c r="K157" s="797">
        <v>0</v>
      </c>
      <c r="L157" s="797">
        <v>0</v>
      </c>
      <c r="M157" s="797">
        <v>272</v>
      </c>
      <c r="N157" s="797">
        <v>107</v>
      </c>
      <c r="O157" s="797">
        <v>0</v>
      </c>
      <c r="P157" s="797">
        <v>0</v>
      </c>
      <c r="Q157" s="797">
        <v>14</v>
      </c>
      <c r="R157" s="797">
        <v>2</v>
      </c>
      <c r="S157" s="797"/>
      <c r="T157" s="797"/>
      <c r="U157" s="797">
        <f t="shared" si="91"/>
        <v>1217</v>
      </c>
      <c r="V157" s="799">
        <f t="shared" si="92"/>
        <v>464</v>
      </c>
      <c r="X157" s="363" t="s">
        <v>109</v>
      </c>
      <c r="Y157" s="367">
        <v>0</v>
      </c>
      <c r="Z157" s="1058"/>
      <c r="AA157" s="367">
        <v>0</v>
      </c>
      <c r="AB157" s="367">
        <v>0</v>
      </c>
      <c r="AC157" s="367">
        <v>0</v>
      </c>
      <c r="AD157" s="367">
        <v>0</v>
      </c>
      <c r="AE157" s="367">
        <v>0</v>
      </c>
      <c r="AF157" s="367">
        <v>0</v>
      </c>
      <c r="AG157" s="367">
        <v>0</v>
      </c>
      <c r="AH157" s="367">
        <v>0</v>
      </c>
      <c r="AI157" s="367">
        <v>0</v>
      </c>
      <c r="AJ157" s="367">
        <v>46</v>
      </c>
      <c r="AK157" s="367">
        <v>14</v>
      </c>
      <c r="AL157" s="367">
        <v>0</v>
      </c>
      <c r="AM157" s="367">
        <v>0</v>
      </c>
      <c r="AN157" s="367">
        <v>7</v>
      </c>
      <c r="AO157" s="367">
        <v>1</v>
      </c>
      <c r="AP157" s="367"/>
      <c r="AQ157" s="367"/>
      <c r="AR157" s="358">
        <f t="shared" si="93"/>
        <v>53</v>
      </c>
      <c r="AS157" s="460">
        <f t="shared" si="94"/>
        <v>15</v>
      </c>
      <c r="AU157" s="363" t="s">
        <v>109</v>
      </c>
      <c r="AV157" s="367">
        <v>11</v>
      </c>
      <c r="AW157" s="367">
        <v>6</v>
      </c>
      <c r="AX157" s="367"/>
      <c r="AY157" s="367">
        <v>2</v>
      </c>
      <c r="AZ157" s="367"/>
      <c r="BA157" s="367">
        <v>6</v>
      </c>
      <c r="BB157" s="367"/>
      <c r="BC157" s="367">
        <v>1</v>
      </c>
      <c r="BD157" s="367"/>
      <c r="BE157" s="367">
        <f t="shared" si="95"/>
        <v>26</v>
      </c>
      <c r="BF157" s="367">
        <v>15</v>
      </c>
      <c r="BG157" s="367">
        <v>10</v>
      </c>
      <c r="BH157" s="367">
        <f t="shared" si="96"/>
        <v>25</v>
      </c>
      <c r="BI157" s="368">
        <v>7</v>
      </c>
      <c r="BK157" s="209" t="s">
        <v>233</v>
      </c>
      <c r="BL157" s="223">
        <v>90</v>
      </c>
      <c r="BM157" s="223">
        <v>10</v>
      </c>
      <c r="BN157" s="86">
        <v>3</v>
      </c>
      <c r="BO157" s="143">
        <v>7</v>
      </c>
    </row>
    <row r="158" spans="1:83" s="55" customFormat="1" ht="12.65" customHeight="1">
      <c r="A158" s="796" t="s">
        <v>110</v>
      </c>
      <c r="B158" s="797">
        <v>146</v>
      </c>
      <c r="C158" s="1052"/>
      <c r="D158" s="797">
        <v>49</v>
      </c>
      <c r="E158" s="797">
        <v>93</v>
      </c>
      <c r="F158" s="797">
        <v>46</v>
      </c>
      <c r="G158" s="797">
        <v>38</v>
      </c>
      <c r="H158" s="797">
        <v>14</v>
      </c>
      <c r="I158" s="797">
        <v>73</v>
      </c>
      <c r="J158" s="797">
        <v>23</v>
      </c>
      <c r="K158" s="797">
        <v>0</v>
      </c>
      <c r="L158" s="797">
        <v>0</v>
      </c>
      <c r="M158" s="797">
        <v>152</v>
      </c>
      <c r="N158" s="797">
        <v>67</v>
      </c>
      <c r="O158" s="797">
        <v>21</v>
      </c>
      <c r="P158" s="797">
        <v>5</v>
      </c>
      <c r="Q158" s="797">
        <v>23</v>
      </c>
      <c r="R158" s="797">
        <v>3</v>
      </c>
      <c r="S158" s="797"/>
      <c r="T158" s="797"/>
      <c r="U158" s="797">
        <f t="shared" si="91"/>
        <v>546</v>
      </c>
      <c r="V158" s="799">
        <f t="shared" si="92"/>
        <v>207</v>
      </c>
      <c r="X158" s="363" t="s">
        <v>110</v>
      </c>
      <c r="Y158" s="367">
        <v>1</v>
      </c>
      <c r="Z158" s="1058"/>
      <c r="AA158" s="367">
        <v>0</v>
      </c>
      <c r="AB158" s="367">
        <v>0</v>
      </c>
      <c r="AC158" s="367">
        <v>0</v>
      </c>
      <c r="AD158" s="367">
        <v>0</v>
      </c>
      <c r="AE158" s="367">
        <v>0</v>
      </c>
      <c r="AF158" s="367">
        <v>1</v>
      </c>
      <c r="AG158" s="367">
        <v>1</v>
      </c>
      <c r="AH158" s="367">
        <v>0</v>
      </c>
      <c r="AI158" s="367">
        <v>0</v>
      </c>
      <c r="AJ158" s="367">
        <v>26</v>
      </c>
      <c r="AK158" s="367">
        <v>10</v>
      </c>
      <c r="AL158" s="367">
        <v>0</v>
      </c>
      <c r="AM158" s="367">
        <v>0</v>
      </c>
      <c r="AN158" s="367">
        <v>7</v>
      </c>
      <c r="AO158" s="367">
        <v>1</v>
      </c>
      <c r="AP158" s="367"/>
      <c r="AQ158" s="367"/>
      <c r="AR158" s="358">
        <f t="shared" si="93"/>
        <v>35</v>
      </c>
      <c r="AS158" s="460">
        <f t="shared" si="94"/>
        <v>12</v>
      </c>
      <c r="AU158" s="363" t="s">
        <v>110</v>
      </c>
      <c r="AV158" s="367">
        <v>4</v>
      </c>
      <c r="AW158" s="367">
        <v>3</v>
      </c>
      <c r="AX158" s="367">
        <v>1</v>
      </c>
      <c r="AY158" s="367">
        <v>2</v>
      </c>
      <c r="AZ158" s="367"/>
      <c r="BA158" s="367">
        <v>3</v>
      </c>
      <c r="BB158" s="367">
        <v>1</v>
      </c>
      <c r="BC158" s="367">
        <v>1</v>
      </c>
      <c r="BD158" s="367"/>
      <c r="BE158" s="367">
        <f t="shared" si="95"/>
        <v>15</v>
      </c>
      <c r="BF158" s="367">
        <v>4</v>
      </c>
      <c r="BG158" s="367">
        <v>0</v>
      </c>
      <c r="BH158" s="367">
        <f t="shared" si="96"/>
        <v>4</v>
      </c>
      <c r="BI158" s="368">
        <v>4</v>
      </c>
      <c r="BK158" s="209" t="s">
        <v>234</v>
      </c>
      <c r="BL158" s="223">
        <v>32</v>
      </c>
      <c r="BM158" s="223">
        <v>9</v>
      </c>
      <c r="BN158" s="86">
        <v>2</v>
      </c>
      <c r="BO158" s="143">
        <v>5</v>
      </c>
    </row>
    <row r="159" spans="1:83" s="55" customFormat="1" ht="12.65" customHeight="1">
      <c r="A159" s="796" t="s">
        <v>111</v>
      </c>
      <c r="B159" s="797">
        <v>973</v>
      </c>
      <c r="C159" s="1052"/>
      <c r="D159" s="797">
        <v>450</v>
      </c>
      <c r="E159" s="797">
        <v>323</v>
      </c>
      <c r="F159" s="797">
        <v>174</v>
      </c>
      <c r="G159" s="797">
        <v>12</v>
      </c>
      <c r="H159" s="797">
        <v>2</v>
      </c>
      <c r="I159" s="797">
        <v>270</v>
      </c>
      <c r="J159" s="797">
        <v>85</v>
      </c>
      <c r="K159" s="797">
        <v>21</v>
      </c>
      <c r="L159" s="797">
        <v>5</v>
      </c>
      <c r="M159" s="797">
        <v>607</v>
      </c>
      <c r="N159" s="797">
        <v>280</v>
      </c>
      <c r="O159" s="797">
        <v>9</v>
      </c>
      <c r="P159" s="797">
        <v>4</v>
      </c>
      <c r="Q159" s="797">
        <v>106</v>
      </c>
      <c r="R159" s="797">
        <v>19</v>
      </c>
      <c r="S159" s="797"/>
      <c r="T159" s="797"/>
      <c r="U159" s="797">
        <f t="shared" si="91"/>
        <v>2321</v>
      </c>
      <c r="V159" s="799">
        <f t="shared" si="92"/>
        <v>1019</v>
      </c>
      <c r="X159" s="363" t="s">
        <v>111</v>
      </c>
      <c r="Y159" s="367">
        <v>46</v>
      </c>
      <c r="Z159" s="1058"/>
      <c r="AA159" s="367">
        <v>20</v>
      </c>
      <c r="AB159" s="367">
        <v>0</v>
      </c>
      <c r="AC159" s="367">
        <v>0</v>
      </c>
      <c r="AD159" s="367">
        <v>0</v>
      </c>
      <c r="AE159" s="367">
        <v>0</v>
      </c>
      <c r="AF159" s="367">
        <v>0</v>
      </c>
      <c r="AG159" s="367">
        <v>0</v>
      </c>
      <c r="AH159" s="367">
        <v>0</v>
      </c>
      <c r="AI159" s="367">
        <v>0</v>
      </c>
      <c r="AJ159" s="367">
        <v>99</v>
      </c>
      <c r="AK159" s="367">
        <v>51</v>
      </c>
      <c r="AL159" s="367">
        <v>0</v>
      </c>
      <c r="AM159" s="367">
        <v>0</v>
      </c>
      <c r="AN159" s="367">
        <v>40</v>
      </c>
      <c r="AO159" s="367">
        <v>9</v>
      </c>
      <c r="AP159" s="367"/>
      <c r="AQ159" s="367"/>
      <c r="AR159" s="358">
        <f t="shared" si="93"/>
        <v>185</v>
      </c>
      <c r="AS159" s="460">
        <f t="shared" si="94"/>
        <v>80</v>
      </c>
      <c r="AU159" s="363" t="s">
        <v>111</v>
      </c>
      <c r="AV159" s="367">
        <v>14</v>
      </c>
      <c r="AW159" s="367">
        <v>8</v>
      </c>
      <c r="AX159" s="367">
        <v>1</v>
      </c>
      <c r="AY159" s="367">
        <v>4</v>
      </c>
      <c r="AZ159" s="367">
        <v>1</v>
      </c>
      <c r="BA159" s="367">
        <v>8</v>
      </c>
      <c r="BB159" s="367">
        <v>1</v>
      </c>
      <c r="BC159" s="367">
        <v>3</v>
      </c>
      <c r="BD159" s="367"/>
      <c r="BE159" s="367">
        <f t="shared" si="95"/>
        <v>40</v>
      </c>
      <c r="BF159" s="367">
        <v>25</v>
      </c>
      <c r="BG159" s="367">
        <v>10</v>
      </c>
      <c r="BH159" s="367">
        <f t="shared" si="96"/>
        <v>35</v>
      </c>
      <c r="BI159" s="368">
        <v>8</v>
      </c>
      <c r="BK159" s="209" t="s">
        <v>235</v>
      </c>
      <c r="BL159" s="223">
        <v>60</v>
      </c>
      <c r="BM159" s="223">
        <v>12</v>
      </c>
      <c r="BN159" s="86"/>
      <c r="BO159" s="143">
        <v>10</v>
      </c>
    </row>
    <row r="160" spans="1:83" s="55" customFormat="1" ht="12.65" customHeight="1">
      <c r="A160" s="796" t="s">
        <v>112</v>
      </c>
      <c r="B160" s="797">
        <v>100</v>
      </c>
      <c r="C160" s="1052"/>
      <c r="D160" s="797">
        <v>35</v>
      </c>
      <c r="E160" s="797">
        <v>39</v>
      </c>
      <c r="F160" s="797">
        <v>15</v>
      </c>
      <c r="G160" s="797">
        <v>0</v>
      </c>
      <c r="H160" s="797">
        <v>0</v>
      </c>
      <c r="I160" s="797">
        <v>31</v>
      </c>
      <c r="J160" s="797">
        <v>14</v>
      </c>
      <c r="K160" s="797">
        <v>0</v>
      </c>
      <c r="L160" s="797">
        <v>0</v>
      </c>
      <c r="M160" s="797">
        <v>70</v>
      </c>
      <c r="N160" s="797">
        <v>26</v>
      </c>
      <c r="O160" s="797">
        <v>0</v>
      </c>
      <c r="P160" s="797">
        <v>0</v>
      </c>
      <c r="Q160" s="797">
        <v>16</v>
      </c>
      <c r="R160" s="797">
        <v>1</v>
      </c>
      <c r="S160" s="797"/>
      <c r="T160" s="797"/>
      <c r="U160" s="797">
        <f t="shared" si="91"/>
        <v>256</v>
      </c>
      <c r="V160" s="799">
        <f t="shared" si="92"/>
        <v>91</v>
      </c>
      <c r="X160" s="363" t="s">
        <v>112</v>
      </c>
      <c r="Y160" s="367">
        <v>0</v>
      </c>
      <c r="Z160" s="1058"/>
      <c r="AA160" s="367">
        <v>0</v>
      </c>
      <c r="AB160" s="367">
        <v>0</v>
      </c>
      <c r="AC160" s="367">
        <v>0</v>
      </c>
      <c r="AD160" s="367">
        <v>0</v>
      </c>
      <c r="AE160" s="367">
        <v>0</v>
      </c>
      <c r="AF160" s="367">
        <v>0</v>
      </c>
      <c r="AG160" s="367">
        <v>0</v>
      </c>
      <c r="AH160" s="367">
        <v>0</v>
      </c>
      <c r="AI160" s="367">
        <v>0</v>
      </c>
      <c r="AJ160" s="367">
        <v>32</v>
      </c>
      <c r="AK160" s="367">
        <v>14</v>
      </c>
      <c r="AL160" s="367">
        <v>0</v>
      </c>
      <c r="AM160" s="367">
        <v>0</v>
      </c>
      <c r="AN160" s="367">
        <v>2</v>
      </c>
      <c r="AO160" s="367">
        <v>0</v>
      </c>
      <c r="AP160" s="367"/>
      <c r="AQ160" s="367"/>
      <c r="AR160" s="358">
        <f t="shared" si="93"/>
        <v>34</v>
      </c>
      <c r="AS160" s="460">
        <f t="shared" si="94"/>
        <v>14</v>
      </c>
      <c r="AU160" s="363" t="s">
        <v>112</v>
      </c>
      <c r="AV160" s="367">
        <v>2</v>
      </c>
      <c r="AW160" s="367">
        <v>1</v>
      </c>
      <c r="AX160" s="367"/>
      <c r="AY160" s="367">
        <v>1</v>
      </c>
      <c r="AZ160" s="367"/>
      <c r="BA160" s="367">
        <v>1</v>
      </c>
      <c r="BB160" s="367"/>
      <c r="BC160" s="367">
        <v>1</v>
      </c>
      <c r="BD160" s="367"/>
      <c r="BE160" s="367">
        <f t="shared" si="95"/>
        <v>6</v>
      </c>
      <c r="BF160" s="367">
        <v>0</v>
      </c>
      <c r="BG160" s="367">
        <v>13</v>
      </c>
      <c r="BH160" s="367">
        <f t="shared" si="96"/>
        <v>13</v>
      </c>
      <c r="BI160" s="368">
        <v>1</v>
      </c>
      <c r="BK160" s="209" t="s">
        <v>236</v>
      </c>
      <c r="BL160" s="223">
        <v>5</v>
      </c>
      <c r="BM160" s="223"/>
      <c r="BN160" s="86"/>
      <c r="BO160" s="143"/>
    </row>
    <row r="161" spans="1:67" s="55" customFormat="1" ht="12.65" customHeight="1">
      <c r="A161" s="793" t="s">
        <v>113</v>
      </c>
      <c r="B161" s="797"/>
      <c r="C161" s="1052"/>
      <c r="D161" s="797"/>
      <c r="E161" s="797"/>
      <c r="F161" s="797"/>
      <c r="G161" s="797"/>
      <c r="H161" s="797"/>
      <c r="I161" s="797"/>
      <c r="J161" s="797"/>
      <c r="K161" s="797"/>
      <c r="L161" s="797"/>
      <c r="M161" s="797"/>
      <c r="N161" s="797"/>
      <c r="O161" s="797"/>
      <c r="P161" s="797"/>
      <c r="Q161" s="797"/>
      <c r="R161" s="797"/>
      <c r="S161" s="797"/>
      <c r="T161" s="797"/>
      <c r="U161" s="797">
        <f t="shared" si="91"/>
        <v>0</v>
      </c>
      <c r="V161" s="799">
        <f t="shared" si="92"/>
        <v>0</v>
      </c>
      <c r="X161" s="362" t="s">
        <v>113</v>
      </c>
      <c r="Y161" s="367"/>
      <c r="Z161" s="1058"/>
      <c r="AA161" s="367"/>
      <c r="AB161" s="367"/>
      <c r="AC161" s="367"/>
      <c r="AD161" s="367"/>
      <c r="AE161" s="367"/>
      <c r="AF161" s="367"/>
      <c r="AG161" s="367"/>
      <c r="AH161" s="367"/>
      <c r="AI161" s="367"/>
      <c r="AJ161" s="367"/>
      <c r="AK161" s="367"/>
      <c r="AL161" s="367"/>
      <c r="AM161" s="367"/>
      <c r="AN161" s="367"/>
      <c r="AO161" s="367"/>
      <c r="AP161" s="367"/>
      <c r="AQ161" s="367"/>
      <c r="AR161" s="358">
        <f t="shared" si="93"/>
        <v>0</v>
      </c>
      <c r="AS161" s="460">
        <f t="shared" si="94"/>
        <v>0</v>
      </c>
      <c r="AU161" s="362" t="s">
        <v>113</v>
      </c>
      <c r="AV161" s="367"/>
      <c r="AW161" s="367"/>
      <c r="AX161" s="367"/>
      <c r="AY161" s="367"/>
      <c r="AZ161" s="367"/>
      <c r="BA161" s="367"/>
      <c r="BB161" s="367"/>
      <c r="BC161" s="367"/>
      <c r="BD161" s="367"/>
      <c r="BE161" s="367">
        <f t="shared" si="95"/>
        <v>0</v>
      </c>
      <c r="BF161" s="367"/>
      <c r="BG161" s="367"/>
      <c r="BH161" s="367">
        <f t="shared" si="96"/>
        <v>0</v>
      </c>
      <c r="BI161" s="368"/>
      <c r="BK161" s="222" t="s">
        <v>113</v>
      </c>
      <c r="BL161" s="223"/>
      <c r="BM161" s="223"/>
      <c r="BN161" s="223"/>
      <c r="BO161" s="224"/>
    </row>
    <row r="162" spans="1:67" s="55" customFormat="1" ht="12.65" customHeight="1">
      <c r="A162" s="796" t="s">
        <v>114</v>
      </c>
      <c r="B162" s="797">
        <v>0</v>
      </c>
      <c r="C162" s="1052"/>
      <c r="D162" s="797">
        <v>0</v>
      </c>
      <c r="E162" s="797">
        <v>0</v>
      </c>
      <c r="F162" s="797">
        <v>0</v>
      </c>
      <c r="G162" s="797">
        <v>0</v>
      </c>
      <c r="H162" s="797">
        <v>0</v>
      </c>
      <c r="I162" s="797">
        <v>0</v>
      </c>
      <c r="J162" s="797">
        <v>0</v>
      </c>
      <c r="K162" s="797">
        <v>0</v>
      </c>
      <c r="L162" s="797">
        <v>0</v>
      </c>
      <c r="M162" s="797">
        <v>0</v>
      </c>
      <c r="N162" s="797">
        <v>0</v>
      </c>
      <c r="O162" s="797">
        <v>0</v>
      </c>
      <c r="P162" s="797">
        <v>0</v>
      </c>
      <c r="Q162" s="797">
        <v>0</v>
      </c>
      <c r="R162" s="797">
        <v>0</v>
      </c>
      <c r="S162" s="797"/>
      <c r="T162" s="797"/>
      <c r="U162" s="797">
        <f t="shared" si="91"/>
        <v>0</v>
      </c>
      <c r="V162" s="799">
        <f t="shared" si="92"/>
        <v>0</v>
      </c>
      <c r="X162" s="363" t="s">
        <v>114</v>
      </c>
      <c r="Y162" s="367">
        <v>0</v>
      </c>
      <c r="Z162" s="1058"/>
      <c r="AA162" s="367">
        <v>0</v>
      </c>
      <c r="AB162" s="367">
        <v>0</v>
      </c>
      <c r="AC162" s="367">
        <v>0</v>
      </c>
      <c r="AD162" s="367">
        <v>0</v>
      </c>
      <c r="AE162" s="367">
        <v>0</v>
      </c>
      <c r="AF162" s="367">
        <v>0</v>
      </c>
      <c r="AG162" s="367">
        <v>0</v>
      </c>
      <c r="AH162" s="367">
        <v>0</v>
      </c>
      <c r="AI162" s="367">
        <v>0</v>
      </c>
      <c r="AJ162" s="367">
        <v>0</v>
      </c>
      <c r="AK162" s="367">
        <v>0</v>
      </c>
      <c r="AL162" s="367">
        <v>0</v>
      </c>
      <c r="AM162" s="367">
        <v>0</v>
      </c>
      <c r="AN162" s="367">
        <v>0</v>
      </c>
      <c r="AO162" s="367">
        <v>0</v>
      </c>
      <c r="AP162" s="367"/>
      <c r="AQ162" s="367"/>
      <c r="AR162" s="358">
        <f t="shared" si="93"/>
        <v>0</v>
      </c>
      <c r="AS162" s="460">
        <f t="shared" si="94"/>
        <v>0</v>
      </c>
      <c r="AU162" s="363" t="s">
        <v>114</v>
      </c>
      <c r="AV162" s="367"/>
      <c r="AW162" s="367"/>
      <c r="AX162" s="367"/>
      <c r="AY162" s="367"/>
      <c r="AZ162" s="367"/>
      <c r="BA162" s="367"/>
      <c r="BB162" s="367"/>
      <c r="BC162" s="367"/>
      <c r="BD162" s="367"/>
      <c r="BE162" s="367">
        <f t="shared" si="95"/>
        <v>0</v>
      </c>
      <c r="BF162" s="367"/>
      <c r="BG162" s="367"/>
      <c r="BH162" s="367">
        <f t="shared" si="96"/>
        <v>0</v>
      </c>
      <c r="BI162" s="368">
        <v>0</v>
      </c>
      <c r="BK162" s="229" t="s">
        <v>237</v>
      </c>
      <c r="BL162" s="223"/>
      <c r="BM162" s="223"/>
      <c r="BN162" s="223"/>
      <c r="BO162" s="224"/>
    </row>
    <row r="163" spans="1:67" s="55" customFormat="1" ht="12.65" customHeight="1">
      <c r="A163" s="796" t="s">
        <v>115</v>
      </c>
      <c r="B163" s="797">
        <v>416</v>
      </c>
      <c r="C163" s="1052"/>
      <c r="D163" s="797">
        <v>197</v>
      </c>
      <c r="E163" s="797">
        <v>151</v>
      </c>
      <c r="F163" s="797">
        <v>65</v>
      </c>
      <c r="G163" s="797">
        <v>0</v>
      </c>
      <c r="H163" s="797">
        <v>0</v>
      </c>
      <c r="I163" s="797">
        <v>33</v>
      </c>
      <c r="J163" s="797">
        <v>11</v>
      </c>
      <c r="K163" s="797">
        <v>51</v>
      </c>
      <c r="L163" s="797">
        <v>19</v>
      </c>
      <c r="M163" s="797">
        <v>218</v>
      </c>
      <c r="N163" s="797">
        <v>114</v>
      </c>
      <c r="O163" s="797">
        <v>0</v>
      </c>
      <c r="P163" s="797">
        <v>0</v>
      </c>
      <c r="Q163" s="797">
        <v>36</v>
      </c>
      <c r="R163" s="797">
        <v>15</v>
      </c>
      <c r="S163" s="797"/>
      <c r="T163" s="797"/>
      <c r="U163" s="797">
        <f t="shared" si="91"/>
        <v>905</v>
      </c>
      <c r="V163" s="799">
        <f t="shared" si="92"/>
        <v>421</v>
      </c>
      <c r="X163" s="363" t="s">
        <v>115</v>
      </c>
      <c r="Y163" s="367">
        <v>10</v>
      </c>
      <c r="Z163" s="1058"/>
      <c r="AA163" s="367">
        <v>4</v>
      </c>
      <c r="AB163" s="367">
        <v>7</v>
      </c>
      <c r="AC163" s="367">
        <v>3</v>
      </c>
      <c r="AD163" s="367">
        <v>0</v>
      </c>
      <c r="AE163" s="367">
        <v>0</v>
      </c>
      <c r="AF163" s="367">
        <v>3</v>
      </c>
      <c r="AG163" s="367">
        <v>1</v>
      </c>
      <c r="AH163" s="367">
        <v>5</v>
      </c>
      <c r="AI163" s="367">
        <v>2</v>
      </c>
      <c r="AJ163" s="367">
        <v>36</v>
      </c>
      <c r="AK163" s="367">
        <v>18</v>
      </c>
      <c r="AL163" s="367">
        <v>0</v>
      </c>
      <c r="AM163" s="367">
        <v>0</v>
      </c>
      <c r="AN163" s="367">
        <v>11</v>
      </c>
      <c r="AO163" s="367">
        <v>3</v>
      </c>
      <c r="AP163" s="367"/>
      <c r="AQ163" s="367"/>
      <c r="AR163" s="358">
        <f t="shared" si="93"/>
        <v>72</v>
      </c>
      <c r="AS163" s="460">
        <f t="shared" si="94"/>
        <v>31</v>
      </c>
      <c r="AU163" s="363" t="s">
        <v>115</v>
      </c>
      <c r="AV163" s="367">
        <v>9</v>
      </c>
      <c r="AW163" s="367">
        <v>5</v>
      </c>
      <c r="AX163" s="367"/>
      <c r="AY163" s="367">
        <v>1</v>
      </c>
      <c r="AZ163" s="367">
        <v>2</v>
      </c>
      <c r="BA163" s="367">
        <v>7</v>
      </c>
      <c r="BB163" s="367"/>
      <c r="BC163" s="367">
        <v>2</v>
      </c>
      <c r="BD163" s="367"/>
      <c r="BE163" s="367">
        <f t="shared" si="95"/>
        <v>26</v>
      </c>
      <c r="BF163" s="367">
        <v>20</v>
      </c>
      <c r="BG163" s="367">
        <v>2</v>
      </c>
      <c r="BH163" s="367">
        <f t="shared" si="96"/>
        <v>22</v>
      </c>
      <c r="BI163" s="368">
        <v>6</v>
      </c>
      <c r="BK163" s="209" t="s">
        <v>238</v>
      </c>
      <c r="BL163" s="223">
        <v>56</v>
      </c>
      <c r="BM163" s="223">
        <v>16</v>
      </c>
      <c r="BN163" s="223">
        <v>3</v>
      </c>
      <c r="BO163" s="224">
        <v>13</v>
      </c>
    </row>
    <row r="164" spans="1:67" s="55" customFormat="1" ht="12.65" customHeight="1">
      <c r="A164" s="796" t="s">
        <v>116</v>
      </c>
      <c r="B164" s="797">
        <v>218</v>
      </c>
      <c r="C164" s="1052"/>
      <c r="D164" s="797">
        <v>114</v>
      </c>
      <c r="E164" s="797">
        <v>80</v>
      </c>
      <c r="F164" s="797">
        <v>49</v>
      </c>
      <c r="G164" s="797">
        <v>0</v>
      </c>
      <c r="H164" s="797">
        <v>0</v>
      </c>
      <c r="I164" s="797">
        <v>88</v>
      </c>
      <c r="J164" s="797">
        <v>38</v>
      </c>
      <c r="K164" s="797">
        <v>0</v>
      </c>
      <c r="L164" s="797">
        <v>0</v>
      </c>
      <c r="M164" s="797">
        <v>98</v>
      </c>
      <c r="N164" s="797">
        <v>37</v>
      </c>
      <c r="O164" s="797">
        <v>0</v>
      </c>
      <c r="P164" s="797">
        <v>0</v>
      </c>
      <c r="Q164" s="797">
        <v>10</v>
      </c>
      <c r="R164" s="797">
        <v>2</v>
      </c>
      <c r="S164" s="797"/>
      <c r="T164" s="797"/>
      <c r="U164" s="797">
        <f t="shared" si="91"/>
        <v>494</v>
      </c>
      <c r="V164" s="799">
        <f t="shared" si="92"/>
        <v>240</v>
      </c>
      <c r="X164" s="363" t="s">
        <v>116</v>
      </c>
      <c r="Y164" s="367">
        <v>13</v>
      </c>
      <c r="Z164" s="1058"/>
      <c r="AA164" s="367">
        <v>6</v>
      </c>
      <c r="AB164" s="367">
        <v>3</v>
      </c>
      <c r="AC164" s="367">
        <v>1</v>
      </c>
      <c r="AD164" s="367">
        <v>0</v>
      </c>
      <c r="AE164" s="367">
        <v>0</v>
      </c>
      <c r="AF164" s="367">
        <v>0</v>
      </c>
      <c r="AG164" s="367">
        <v>0</v>
      </c>
      <c r="AH164" s="367">
        <v>0</v>
      </c>
      <c r="AI164" s="367">
        <v>0</v>
      </c>
      <c r="AJ164" s="367">
        <v>18</v>
      </c>
      <c r="AK164" s="367">
        <v>4</v>
      </c>
      <c r="AL164" s="367">
        <v>0</v>
      </c>
      <c r="AM164" s="367">
        <v>0</v>
      </c>
      <c r="AN164" s="367">
        <v>0</v>
      </c>
      <c r="AO164" s="367">
        <v>0</v>
      </c>
      <c r="AP164" s="367"/>
      <c r="AQ164" s="367"/>
      <c r="AR164" s="358">
        <f t="shared" si="93"/>
        <v>34</v>
      </c>
      <c r="AS164" s="460">
        <f t="shared" si="94"/>
        <v>11</v>
      </c>
      <c r="AU164" s="363" t="s">
        <v>116</v>
      </c>
      <c r="AV164" s="367">
        <v>5</v>
      </c>
      <c r="AW164" s="367">
        <v>3</v>
      </c>
      <c r="AX164" s="367"/>
      <c r="AY164" s="367">
        <v>3</v>
      </c>
      <c r="AZ164" s="367"/>
      <c r="BA164" s="367">
        <v>3</v>
      </c>
      <c r="BB164" s="367"/>
      <c r="BC164" s="367">
        <v>1</v>
      </c>
      <c r="BD164" s="367"/>
      <c r="BE164" s="367">
        <f t="shared" si="95"/>
        <v>15</v>
      </c>
      <c r="BF164" s="367">
        <v>8</v>
      </c>
      <c r="BG164" s="367">
        <v>4</v>
      </c>
      <c r="BH164" s="367">
        <f t="shared" si="96"/>
        <v>12</v>
      </c>
      <c r="BI164" s="368">
        <v>4</v>
      </c>
      <c r="BK164" s="209" t="s">
        <v>239</v>
      </c>
      <c r="BL164" s="223">
        <v>10</v>
      </c>
      <c r="BM164" s="223">
        <v>1</v>
      </c>
      <c r="BN164" s="223">
        <v>1</v>
      </c>
      <c r="BO164" s="224">
        <v>3</v>
      </c>
    </row>
    <row r="165" spans="1:67" s="55" customFormat="1" ht="12.65" customHeight="1">
      <c r="A165" s="796" t="s">
        <v>282</v>
      </c>
      <c r="B165" s="797">
        <v>327</v>
      </c>
      <c r="C165" s="1052"/>
      <c r="D165" s="797">
        <v>151</v>
      </c>
      <c r="E165" s="797">
        <v>89</v>
      </c>
      <c r="F165" s="797">
        <v>53</v>
      </c>
      <c r="G165" s="797">
        <v>0</v>
      </c>
      <c r="H165" s="797">
        <v>0</v>
      </c>
      <c r="I165" s="797">
        <v>57</v>
      </c>
      <c r="J165" s="797">
        <v>22</v>
      </c>
      <c r="K165" s="797">
        <v>0</v>
      </c>
      <c r="L165" s="797">
        <v>0</v>
      </c>
      <c r="M165" s="797">
        <v>104</v>
      </c>
      <c r="N165" s="797">
        <v>41</v>
      </c>
      <c r="O165" s="797">
        <v>0</v>
      </c>
      <c r="P165" s="797">
        <v>0</v>
      </c>
      <c r="Q165" s="797">
        <v>30</v>
      </c>
      <c r="R165" s="797">
        <v>8</v>
      </c>
      <c r="S165" s="797"/>
      <c r="T165" s="797"/>
      <c r="U165" s="797">
        <f t="shared" si="91"/>
        <v>607</v>
      </c>
      <c r="V165" s="799">
        <f t="shared" si="92"/>
        <v>275</v>
      </c>
      <c r="X165" s="363" t="s">
        <v>282</v>
      </c>
      <c r="Y165" s="367">
        <v>10</v>
      </c>
      <c r="Z165" s="1058"/>
      <c r="AA165" s="367">
        <v>5</v>
      </c>
      <c r="AB165" s="367">
        <v>2</v>
      </c>
      <c r="AC165" s="367">
        <v>0</v>
      </c>
      <c r="AD165" s="367">
        <v>0</v>
      </c>
      <c r="AE165" s="367">
        <v>0</v>
      </c>
      <c r="AF165" s="367">
        <v>0</v>
      </c>
      <c r="AG165" s="367">
        <v>0</v>
      </c>
      <c r="AH165" s="367">
        <v>0</v>
      </c>
      <c r="AI165" s="367">
        <v>0</v>
      </c>
      <c r="AJ165" s="367">
        <v>29</v>
      </c>
      <c r="AK165" s="367">
        <v>14</v>
      </c>
      <c r="AL165" s="367">
        <v>0</v>
      </c>
      <c r="AM165" s="367">
        <v>0</v>
      </c>
      <c r="AN165" s="367">
        <v>10</v>
      </c>
      <c r="AO165" s="367">
        <v>2</v>
      </c>
      <c r="AP165" s="367"/>
      <c r="AQ165" s="367"/>
      <c r="AR165" s="358">
        <f t="shared" si="93"/>
        <v>51</v>
      </c>
      <c r="AS165" s="460">
        <f t="shared" si="94"/>
        <v>21</v>
      </c>
      <c r="AU165" s="363" t="s">
        <v>282</v>
      </c>
      <c r="AV165" s="367">
        <v>5</v>
      </c>
      <c r="AW165" s="367">
        <v>2</v>
      </c>
      <c r="AX165" s="367"/>
      <c r="AY165" s="367">
        <v>1</v>
      </c>
      <c r="AZ165" s="367"/>
      <c r="BA165" s="367">
        <v>2</v>
      </c>
      <c r="BB165" s="367"/>
      <c r="BC165" s="367">
        <v>1</v>
      </c>
      <c r="BD165" s="367"/>
      <c r="BE165" s="367">
        <f t="shared" si="95"/>
        <v>11</v>
      </c>
      <c r="BF165" s="367">
        <v>11</v>
      </c>
      <c r="BG165" s="367">
        <v>0</v>
      </c>
      <c r="BH165" s="367">
        <f t="shared" si="96"/>
        <v>11</v>
      </c>
      <c r="BI165" s="368">
        <v>1</v>
      </c>
      <c r="BK165" s="209" t="s">
        <v>240</v>
      </c>
      <c r="BL165" s="223">
        <v>15</v>
      </c>
      <c r="BM165" s="223"/>
      <c r="BN165" s="223">
        <v>3</v>
      </c>
      <c r="BO165" s="224">
        <v>3</v>
      </c>
    </row>
    <row r="166" spans="1:67" s="55" customFormat="1" ht="12.65" customHeight="1">
      <c r="A166" s="796" t="s">
        <v>118</v>
      </c>
      <c r="B166" s="797">
        <v>61</v>
      </c>
      <c r="C166" s="1052"/>
      <c r="D166" s="797">
        <v>33</v>
      </c>
      <c r="E166" s="797">
        <v>0</v>
      </c>
      <c r="F166" s="797">
        <v>0</v>
      </c>
      <c r="G166" s="797">
        <v>0</v>
      </c>
      <c r="H166" s="797">
        <v>0</v>
      </c>
      <c r="I166" s="797">
        <v>0</v>
      </c>
      <c r="J166" s="797">
        <v>0</v>
      </c>
      <c r="K166" s="797">
        <v>0</v>
      </c>
      <c r="L166" s="797">
        <v>0</v>
      </c>
      <c r="M166" s="797">
        <v>0</v>
      </c>
      <c r="N166" s="797">
        <v>0</v>
      </c>
      <c r="O166" s="797">
        <v>0</v>
      </c>
      <c r="P166" s="797">
        <v>0</v>
      </c>
      <c r="Q166" s="797">
        <v>0</v>
      </c>
      <c r="R166" s="797">
        <v>0</v>
      </c>
      <c r="S166" s="797"/>
      <c r="T166" s="797"/>
      <c r="U166" s="797">
        <f t="shared" si="91"/>
        <v>61</v>
      </c>
      <c r="V166" s="799">
        <f t="shared" si="92"/>
        <v>33</v>
      </c>
      <c r="X166" s="363" t="s">
        <v>118</v>
      </c>
      <c r="Y166" s="367">
        <v>0</v>
      </c>
      <c r="Z166" s="1058"/>
      <c r="AA166" s="367">
        <v>0</v>
      </c>
      <c r="AB166" s="367">
        <v>0</v>
      </c>
      <c r="AC166" s="367">
        <v>0</v>
      </c>
      <c r="AD166" s="367">
        <v>0</v>
      </c>
      <c r="AE166" s="367">
        <v>0</v>
      </c>
      <c r="AF166" s="367">
        <v>0</v>
      </c>
      <c r="AG166" s="367">
        <v>0</v>
      </c>
      <c r="AH166" s="367">
        <v>0</v>
      </c>
      <c r="AI166" s="367">
        <v>0</v>
      </c>
      <c r="AJ166" s="367">
        <v>0</v>
      </c>
      <c r="AK166" s="367">
        <v>0</v>
      </c>
      <c r="AL166" s="367">
        <v>0</v>
      </c>
      <c r="AM166" s="367">
        <v>0</v>
      </c>
      <c r="AN166" s="367">
        <v>0</v>
      </c>
      <c r="AO166" s="367">
        <v>0</v>
      </c>
      <c r="AP166" s="367"/>
      <c r="AQ166" s="367"/>
      <c r="AR166" s="358">
        <f t="shared" si="93"/>
        <v>0</v>
      </c>
      <c r="AS166" s="460">
        <f t="shared" si="94"/>
        <v>0</v>
      </c>
      <c r="AU166" s="363" t="s">
        <v>118</v>
      </c>
      <c r="AV166" s="367">
        <v>1</v>
      </c>
      <c r="AW166" s="367"/>
      <c r="AX166" s="367"/>
      <c r="AY166" s="367"/>
      <c r="AZ166" s="367"/>
      <c r="BA166" s="367"/>
      <c r="BB166" s="367"/>
      <c r="BC166" s="367"/>
      <c r="BD166" s="367"/>
      <c r="BE166" s="367">
        <f t="shared" si="95"/>
        <v>1</v>
      </c>
      <c r="BF166" s="367">
        <v>0</v>
      </c>
      <c r="BG166" s="367">
        <v>1</v>
      </c>
      <c r="BH166" s="367">
        <f t="shared" si="96"/>
        <v>1</v>
      </c>
      <c r="BI166" s="368">
        <v>1</v>
      </c>
      <c r="BK166" s="209" t="s">
        <v>241</v>
      </c>
      <c r="BL166" s="223">
        <v>7</v>
      </c>
      <c r="BM166" s="223">
        <v>4</v>
      </c>
      <c r="BN166" s="223"/>
      <c r="BO166" s="224"/>
    </row>
    <row r="167" spans="1:67" s="55" customFormat="1" ht="12.65" customHeight="1">
      <c r="A167" s="804" t="s">
        <v>119</v>
      </c>
      <c r="B167" s="798">
        <v>241</v>
      </c>
      <c r="C167" s="1055"/>
      <c r="D167" s="798">
        <v>92</v>
      </c>
      <c r="E167" s="798">
        <v>48</v>
      </c>
      <c r="F167" s="798">
        <v>25</v>
      </c>
      <c r="G167" s="798">
        <v>0</v>
      </c>
      <c r="H167" s="798">
        <v>0</v>
      </c>
      <c r="I167" s="798">
        <v>54</v>
      </c>
      <c r="J167" s="798">
        <v>6</v>
      </c>
      <c r="K167" s="798">
        <v>45</v>
      </c>
      <c r="L167" s="798">
        <v>23</v>
      </c>
      <c r="M167" s="798">
        <v>115</v>
      </c>
      <c r="N167" s="798">
        <v>45</v>
      </c>
      <c r="O167" s="798">
        <v>0</v>
      </c>
      <c r="P167" s="798">
        <v>0</v>
      </c>
      <c r="Q167" s="798">
        <v>48</v>
      </c>
      <c r="R167" s="798">
        <v>19</v>
      </c>
      <c r="S167" s="798"/>
      <c r="T167" s="798"/>
      <c r="U167" s="797">
        <f t="shared" si="91"/>
        <v>551</v>
      </c>
      <c r="V167" s="799">
        <f t="shared" si="92"/>
        <v>210</v>
      </c>
      <c r="X167" s="374" t="s">
        <v>119</v>
      </c>
      <c r="Y167" s="462">
        <v>3</v>
      </c>
      <c r="Z167" s="1060"/>
      <c r="AA167" s="462">
        <v>1</v>
      </c>
      <c r="AB167" s="462">
        <v>2</v>
      </c>
      <c r="AC167" s="462">
        <v>1</v>
      </c>
      <c r="AD167" s="462">
        <v>0</v>
      </c>
      <c r="AE167" s="462">
        <v>0</v>
      </c>
      <c r="AF167" s="462">
        <v>0</v>
      </c>
      <c r="AG167" s="462">
        <v>0</v>
      </c>
      <c r="AH167" s="462">
        <v>1</v>
      </c>
      <c r="AI167" s="462">
        <v>0</v>
      </c>
      <c r="AJ167" s="462">
        <v>8</v>
      </c>
      <c r="AK167" s="462">
        <v>3</v>
      </c>
      <c r="AL167" s="462">
        <v>0</v>
      </c>
      <c r="AM167" s="462">
        <v>0</v>
      </c>
      <c r="AN167" s="462">
        <v>1</v>
      </c>
      <c r="AO167" s="462">
        <v>0</v>
      </c>
      <c r="AP167" s="462"/>
      <c r="AQ167" s="462"/>
      <c r="AR167" s="358">
        <f t="shared" si="93"/>
        <v>15</v>
      </c>
      <c r="AS167" s="460">
        <f t="shared" si="94"/>
        <v>5</v>
      </c>
      <c r="AU167" s="363" t="s">
        <v>119</v>
      </c>
      <c r="AV167" s="367">
        <v>5</v>
      </c>
      <c r="AW167" s="367">
        <v>1</v>
      </c>
      <c r="AX167" s="367"/>
      <c r="AY167" s="367">
        <v>1</v>
      </c>
      <c r="AZ167" s="367">
        <v>1</v>
      </c>
      <c r="BA167" s="367">
        <v>2</v>
      </c>
      <c r="BB167" s="367"/>
      <c r="BC167" s="367">
        <v>1</v>
      </c>
      <c r="BD167" s="367"/>
      <c r="BE167" s="367">
        <f t="shared" si="95"/>
        <v>11</v>
      </c>
      <c r="BF167" s="367">
        <v>11</v>
      </c>
      <c r="BG167" s="367">
        <v>0</v>
      </c>
      <c r="BH167" s="367">
        <f t="shared" si="96"/>
        <v>11</v>
      </c>
      <c r="BI167" s="368">
        <v>3</v>
      </c>
      <c r="BK167" s="209" t="s">
        <v>242</v>
      </c>
      <c r="BL167" s="223">
        <v>23</v>
      </c>
      <c r="BM167" s="223">
        <v>6</v>
      </c>
      <c r="BN167" s="223">
        <v>1</v>
      </c>
      <c r="BO167" s="224">
        <v>8</v>
      </c>
    </row>
    <row r="168" spans="1:67" s="55" customFormat="1" ht="12.65" customHeight="1">
      <c r="A168" s="804" t="s">
        <v>120</v>
      </c>
      <c r="B168" s="798">
        <v>117</v>
      </c>
      <c r="C168" s="1055"/>
      <c r="D168" s="798">
        <v>51</v>
      </c>
      <c r="E168" s="798">
        <v>59</v>
      </c>
      <c r="F168" s="798">
        <v>16</v>
      </c>
      <c r="G168" s="798">
        <v>0</v>
      </c>
      <c r="H168" s="798">
        <v>0</v>
      </c>
      <c r="I168" s="798">
        <v>0</v>
      </c>
      <c r="J168" s="798">
        <v>0</v>
      </c>
      <c r="K168" s="798">
        <v>0</v>
      </c>
      <c r="L168" s="798">
        <v>0</v>
      </c>
      <c r="M168" s="798">
        <v>83</v>
      </c>
      <c r="N168" s="798">
        <v>30</v>
      </c>
      <c r="O168" s="798">
        <v>0</v>
      </c>
      <c r="P168" s="798">
        <v>0</v>
      </c>
      <c r="Q168" s="798">
        <v>0</v>
      </c>
      <c r="R168" s="798">
        <v>0</v>
      </c>
      <c r="S168" s="798"/>
      <c r="T168" s="798"/>
      <c r="U168" s="797">
        <f t="shared" si="91"/>
        <v>259</v>
      </c>
      <c r="V168" s="799">
        <f t="shared" si="92"/>
        <v>97</v>
      </c>
      <c r="X168" s="363" t="s">
        <v>120</v>
      </c>
      <c r="Y168" s="369">
        <v>4</v>
      </c>
      <c r="Z168" s="1052"/>
      <c r="AA168" s="369">
        <v>1</v>
      </c>
      <c r="AB168" s="369">
        <v>5</v>
      </c>
      <c r="AC168" s="369">
        <v>3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26</v>
      </c>
      <c r="AK168" s="369">
        <v>8</v>
      </c>
      <c r="AL168" s="369">
        <v>0</v>
      </c>
      <c r="AM168" s="369">
        <v>0</v>
      </c>
      <c r="AN168" s="369">
        <v>0</v>
      </c>
      <c r="AO168" s="369">
        <v>0</v>
      </c>
      <c r="AP168" s="369"/>
      <c r="AQ168" s="369"/>
      <c r="AR168" s="358">
        <f t="shared" si="93"/>
        <v>35</v>
      </c>
      <c r="AS168" s="460">
        <f t="shared" si="94"/>
        <v>12</v>
      </c>
      <c r="AU168" s="363" t="s">
        <v>120</v>
      </c>
      <c r="AV168" s="367">
        <v>2</v>
      </c>
      <c r="AW168" s="367">
        <v>1</v>
      </c>
      <c r="AX168" s="367"/>
      <c r="AY168" s="367"/>
      <c r="AZ168" s="367"/>
      <c r="BA168" s="367">
        <v>1</v>
      </c>
      <c r="BB168" s="367"/>
      <c r="BC168" s="367"/>
      <c r="BD168" s="367"/>
      <c r="BE168" s="367">
        <f t="shared" si="95"/>
        <v>4</v>
      </c>
      <c r="BF168" s="367">
        <v>2</v>
      </c>
      <c r="BG168" s="367">
        <v>1</v>
      </c>
      <c r="BH168" s="367">
        <f t="shared" si="96"/>
        <v>3</v>
      </c>
      <c r="BI168" s="368">
        <v>1</v>
      </c>
      <c r="BK168" s="209" t="s">
        <v>243</v>
      </c>
      <c r="BL168" s="223">
        <v>9</v>
      </c>
      <c r="BM168" s="223">
        <v>1</v>
      </c>
      <c r="BN168" s="223"/>
      <c r="BO168" s="224">
        <v>4</v>
      </c>
    </row>
    <row r="169" spans="1:67" s="55" customFormat="1" ht="12.65" customHeight="1">
      <c r="A169" s="793" t="s">
        <v>121</v>
      </c>
      <c r="B169" s="797"/>
      <c r="C169" s="1052"/>
      <c r="D169" s="797"/>
      <c r="E169" s="797"/>
      <c r="F169" s="797"/>
      <c r="G169" s="797"/>
      <c r="H169" s="797"/>
      <c r="I169" s="797"/>
      <c r="J169" s="797"/>
      <c r="K169" s="797"/>
      <c r="L169" s="797"/>
      <c r="M169" s="797"/>
      <c r="N169" s="797"/>
      <c r="O169" s="797"/>
      <c r="P169" s="797"/>
      <c r="Q169" s="797"/>
      <c r="R169" s="797"/>
      <c r="S169" s="797"/>
      <c r="T169" s="797"/>
      <c r="U169" s="797"/>
      <c r="V169" s="799"/>
      <c r="X169" s="362" t="s">
        <v>121</v>
      </c>
      <c r="Y169" s="367"/>
      <c r="Z169" s="1058"/>
      <c r="AA169" s="367"/>
      <c r="AB169" s="367"/>
      <c r="AC169" s="367"/>
      <c r="AD169" s="367"/>
      <c r="AE169" s="367"/>
      <c r="AF169" s="367"/>
      <c r="AG169" s="367"/>
      <c r="AH169" s="367"/>
      <c r="AI169" s="367"/>
      <c r="AJ169" s="367"/>
      <c r="AK169" s="367"/>
      <c r="AL169" s="367"/>
      <c r="AM169" s="367"/>
      <c r="AN169" s="367"/>
      <c r="AO169" s="367"/>
      <c r="AP169" s="462"/>
      <c r="AQ169" s="462"/>
      <c r="AR169" s="358">
        <f t="shared" si="93"/>
        <v>0</v>
      </c>
      <c r="AS169" s="460">
        <f t="shared" si="94"/>
        <v>0</v>
      </c>
      <c r="AU169" s="362" t="s">
        <v>121</v>
      </c>
      <c r="AV169" s="367"/>
      <c r="AW169" s="367"/>
      <c r="AX169" s="367"/>
      <c r="AY169" s="367"/>
      <c r="AZ169" s="367"/>
      <c r="BA169" s="367"/>
      <c r="BB169" s="367"/>
      <c r="BC169" s="367"/>
      <c r="BD169" s="367"/>
      <c r="BE169" s="367">
        <f t="shared" si="95"/>
        <v>0</v>
      </c>
      <c r="BF169" s="367"/>
      <c r="BG169" s="367"/>
      <c r="BH169" s="367">
        <f t="shared" si="96"/>
        <v>0</v>
      </c>
      <c r="BI169" s="368"/>
      <c r="BK169" s="222" t="s">
        <v>121</v>
      </c>
      <c r="BL169" s="223"/>
      <c r="BM169" s="223"/>
      <c r="BN169" s="223"/>
      <c r="BO169" s="224"/>
    </row>
    <row r="170" spans="1:67" s="55" customFormat="1" ht="12.65" customHeight="1">
      <c r="A170" s="796" t="s">
        <v>122</v>
      </c>
      <c r="B170" s="797">
        <v>507</v>
      </c>
      <c r="C170" s="1052"/>
      <c r="D170" s="797">
        <v>277</v>
      </c>
      <c r="E170" s="797">
        <v>302</v>
      </c>
      <c r="F170" s="797">
        <v>174</v>
      </c>
      <c r="G170" s="797">
        <v>0</v>
      </c>
      <c r="H170" s="797">
        <v>0</v>
      </c>
      <c r="I170" s="797">
        <v>0</v>
      </c>
      <c r="J170" s="797">
        <v>0</v>
      </c>
      <c r="K170" s="797">
        <v>94</v>
      </c>
      <c r="L170" s="797">
        <v>43</v>
      </c>
      <c r="M170" s="797">
        <v>223</v>
      </c>
      <c r="N170" s="797">
        <v>111</v>
      </c>
      <c r="O170" s="797">
        <v>0</v>
      </c>
      <c r="P170" s="797">
        <v>0</v>
      </c>
      <c r="Q170" s="797">
        <v>10</v>
      </c>
      <c r="R170" s="797">
        <v>6</v>
      </c>
      <c r="S170" s="787">
        <v>30</v>
      </c>
      <c r="T170" s="787">
        <v>11</v>
      </c>
      <c r="U170" s="797">
        <f t="shared" ref="U170:U183" si="97">+B170+E170+G170+I170+K170+M170+O170+Q170+S170</f>
        <v>1166</v>
      </c>
      <c r="V170" s="799">
        <f t="shared" ref="V170:V183" si="98">+D170+F170+H170+J170+L170+N170+P170+R170+T170</f>
        <v>622</v>
      </c>
      <c r="X170" s="363" t="s">
        <v>122</v>
      </c>
      <c r="Y170" s="367">
        <v>25</v>
      </c>
      <c r="Z170" s="1058"/>
      <c r="AA170" s="367">
        <v>10</v>
      </c>
      <c r="AB170" s="367">
        <v>1</v>
      </c>
      <c r="AC170" s="367">
        <v>1</v>
      </c>
      <c r="AD170" s="367">
        <v>0</v>
      </c>
      <c r="AE170" s="367">
        <v>0</v>
      </c>
      <c r="AF170" s="367">
        <v>0</v>
      </c>
      <c r="AG170" s="367">
        <v>0</v>
      </c>
      <c r="AH170" s="367">
        <v>0</v>
      </c>
      <c r="AI170" s="367">
        <v>0</v>
      </c>
      <c r="AJ170" s="367">
        <v>17</v>
      </c>
      <c r="AK170" s="367">
        <v>9</v>
      </c>
      <c r="AL170" s="367">
        <v>0</v>
      </c>
      <c r="AM170" s="367">
        <v>0</v>
      </c>
      <c r="AN170" s="367">
        <v>0</v>
      </c>
      <c r="AO170" s="459">
        <v>0</v>
      </c>
      <c r="AP170" s="463">
        <v>1</v>
      </c>
      <c r="AQ170" s="463"/>
      <c r="AR170" s="358">
        <f t="shared" si="93"/>
        <v>44</v>
      </c>
      <c r="AS170" s="460">
        <f t="shared" si="94"/>
        <v>20</v>
      </c>
      <c r="AU170" s="363" t="s">
        <v>122</v>
      </c>
      <c r="AV170" s="367">
        <v>13</v>
      </c>
      <c r="AW170" s="367">
        <v>9</v>
      </c>
      <c r="AX170" s="367"/>
      <c r="AY170" s="367"/>
      <c r="AZ170" s="367">
        <v>3</v>
      </c>
      <c r="BA170" s="367">
        <v>9</v>
      </c>
      <c r="BB170" s="367"/>
      <c r="BC170" s="367">
        <v>1</v>
      </c>
      <c r="BD170" s="388">
        <v>1</v>
      </c>
      <c r="BE170" s="367">
        <f t="shared" si="95"/>
        <v>36</v>
      </c>
      <c r="BF170" s="367">
        <v>34</v>
      </c>
      <c r="BG170" s="367">
        <v>1</v>
      </c>
      <c r="BH170" s="367">
        <f t="shared" si="96"/>
        <v>35</v>
      </c>
      <c r="BI170" s="368">
        <v>8</v>
      </c>
      <c r="BK170" s="209" t="s">
        <v>244</v>
      </c>
      <c r="BL170" s="228">
        <v>83</v>
      </c>
      <c r="BM170" s="228">
        <v>30</v>
      </c>
      <c r="BN170" s="228">
        <v>1</v>
      </c>
      <c r="BO170" s="240">
        <v>27</v>
      </c>
    </row>
    <row r="171" spans="1:67" s="55" customFormat="1" ht="12.65" customHeight="1">
      <c r="A171" s="796" t="s">
        <v>123</v>
      </c>
      <c r="B171" s="797">
        <v>650</v>
      </c>
      <c r="C171" s="1052"/>
      <c r="D171" s="797">
        <v>339</v>
      </c>
      <c r="E171" s="797">
        <v>196</v>
      </c>
      <c r="F171" s="797">
        <v>97</v>
      </c>
      <c r="G171" s="797">
        <v>0</v>
      </c>
      <c r="H171" s="797">
        <v>0</v>
      </c>
      <c r="I171" s="797">
        <v>206</v>
      </c>
      <c r="J171" s="797">
        <v>120</v>
      </c>
      <c r="K171" s="797">
        <v>0</v>
      </c>
      <c r="L171" s="797">
        <v>0</v>
      </c>
      <c r="M171" s="797">
        <v>233</v>
      </c>
      <c r="N171" s="797">
        <v>123</v>
      </c>
      <c r="O171" s="797">
        <v>7</v>
      </c>
      <c r="P171" s="797">
        <v>0</v>
      </c>
      <c r="Q171" s="797">
        <v>61</v>
      </c>
      <c r="R171" s="797">
        <v>21</v>
      </c>
      <c r="S171" s="798"/>
      <c r="T171" s="798"/>
      <c r="U171" s="797">
        <f t="shared" si="97"/>
        <v>1353</v>
      </c>
      <c r="V171" s="799">
        <f t="shared" si="98"/>
        <v>700</v>
      </c>
      <c r="X171" s="363" t="s">
        <v>123</v>
      </c>
      <c r="Y171" s="367">
        <v>1</v>
      </c>
      <c r="Z171" s="1058"/>
      <c r="AA171" s="367">
        <v>0</v>
      </c>
      <c r="AB171" s="367">
        <v>0</v>
      </c>
      <c r="AC171" s="367">
        <v>0</v>
      </c>
      <c r="AD171" s="367">
        <v>0</v>
      </c>
      <c r="AE171" s="367">
        <v>0</v>
      </c>
      <c r="AF171" s="367">
        <v>0</v>
      </c>
      <c r="AG171" s="367">
        <v>0</v>
      </c>
      <c r="AH171" s="367">
        <v>0</v>
      </c>
      <c r="AI171" s="367">
        <v>0</v>
      </c>
      <c r="AJ171" s="367">
        <v>20</v>
      </c>
      <c r="AK171" s="367">
        <v>11</v>
      </c>
      <c r="AL171" s="367">
        <v>0</v>
      </c>
      <c r="AM171" s="367">
        <v>0</v>
      </c>
      <c r="AN171" s="367">
        <v>2</v>
      </c>
      <c r="AO171" s="367">
        <v>0</v>
      </c>
      <c r="AP171" s="398"/>
      <c r="AQ171" s="398"/>
      <c r="AR171" s="358">
        <f t="shared" si="93"/>
        <v>23</v>
      </c>
      <c r="AS171" s="460">
        <f t="shared" si="94"/>
        <v>11</v>
      </c>
      <c r="AU171" s="363" t="s">
        <v>123</v>
      </c>
      <c r="AV171" s="367">
        <v>15</v>
      </c>
      <c r="AW171" s="367">
        <v>5</v>
      </c>
      <c r="AX171" s="367"/>
      <c r="AY171" s="367">
        <v>5</v>
      </c>
      <c r="AZ171" s="367"/>
      <c r="BA171" s="367">
        <v>5</v>
      </c>
      <c r="BB171" s="367">
        <v>1</v>
      </c>
      <c r="BC171" s="367">
        <v>4</v>
      </c>
      <c r="BD171" s="367"/>
      <c r="BE171" s="367">
        <f t="shared" si="95"/>
        <v>35</v>
      </c>
      <c r="BF171" s="367">
        <v>32</v>
      </c>
      <c r="BG171" s="367">
        <v>4</v>
      </c>
      <c r="BH171" s="367">
        <f t="shared" si="96"/>
        <v>36</v>
      </c>
      <c r="BI171" s="368">
        <v>9</v>
      </c>
      <c r="BK171" s="209" t="s">
        <v>245</v>
      </c>
      <c r="BL171" s="228">
        <v>53</v>
      </c>
      <c r="BM171" s="228">
        <v>8</v>
      </c>
      <c r="BN171" s="228">
        <v>0</v>
      </c>
      <c r="BO171" s="240">
        <v>12</v>
      </c>
    </row>
    <row r="172" spans="1:67" s="55" customFormat="1" ht="12.65" customHeight="1">
      <c r="A172" s="796" t="s">
        <v>124</v>
      </c>
      <c r="B172" s="797">
        <v>1665</v>
      </c>
      <c r="C172" s="1052"/>
      <c r="D172" s="797">
        <v>889</v>
      </c>
      <c r="E172" s="797">
        <v>755</v>
      </c>
      <c r="F172" s="797">
        <v>479</v>
      </c>
      <c r="G172" s="797">
        <v>106</v>
      </c>
      <c r="H172" s="797">
        <v>45</v>
      </c>
      <c r="I172" s="797">
        <v>390</v>
      </c>
      <c r="J172" s="797">
        <v>181</v>
      </c>
      <c r="K172" s="797">
        <v>145</v>
      </c>
      <c r="L172" s="797">
        <v>56</v>
      </c>
      <c r="M172" s="797">
        <v>854</v>
      </c>
      <c r="N172" s="797">
        <v>515</v>
      </c>
      <c r="O172" s="797">
        <v>67</v>
      </c>
      <c r="P172" s="797">
        <v>28</v>
      </c>
      <c r="Q172" s="797">
        <v>224</v>
      </c>
      <c r="R172" s="797">
        <v>107</v>
      </c>
      <c r="S172" s="787">
        <v>59</v>
      </c>
      <c r="T172" s="787">
        <v>23</v>
      </c>
      <c r="U172" s="797">
        <f t="shared" si="97"/>
        <v>4265</v>
      </c>
      <c r="V172" s="799">
        <f t="shared" si="98"/>
        <v>2323</v>
      </c>
      <c r="X172" s="363" t="s">
        <v>124</v>
      </c>
      <c r="Y172" s="367">
        <v>86</v>
      </c>
      <c r="Z172" s="1058"/>
      <c r="AA172" s="367">
        <v>38</v>
      </c>
      <c r="AB172" s="367">
        <v>7</v>
      </c>
      <c r="AC172" s="367">
        <v>4</v>
      </c>
      <c r="AD172" s="367">
        <v>3</v>
      </c>
      <c r="AE172" s="367">
        <v>1</v>
      </c>
      <c r="AF172" s="367">
        <v>7</v>
      </c>
      <c r="AG172" s="367">
        <v>2</v>
      </c>
      <c r="AH172" s="367">
        <v>0</v>
      </c>
      <c r="AI172" s="367">
        <v>0</v>
      </c>
      <c r="AJ172" s="367">
        <v>70</v>
      </c>
      <c r="AK172" s="367">
        <v>33</v>
      </c>
      <c r="AL172" s="367">
        <v>9</v>
      </c>
      <c r="AM172" s="367">
        <v>4</v>
      </c>
      <c r="AN172" s="367">
        <v>32</v>
      </c>
      <c r="AO172" s="367">
        <v>15</v>
      </c>
      <c r="AP172" s="464">
        <v>3</v>
      </c>
      <c r="AQ172" s="367"/>
      <c r="AR172" s="358">
        <f t="shared" si="93"/>
        <v>217</v>
      </c>
      <c r="AS172" s="460">
        <f t="shared" si="94"/>
        <v>97</v>
      </c>
      <c r="AU172" s="363" t="s">
        <v>124</v>
      </c>
      <c r="AV172" s="367">
        <v>42</v>
      </c>
      <c r="AW172" s="367">
        <v>21</v>
      </c>
      <c r="AX172" s="367">
        <v>5</v>
      </c>
      <c r="AY172" s="367">
        <v>9</v>
      </c>
      <c r="AZ172" s="367">
        <v>4</v>
      </c>
      <c r="BA172" s="367">
        <v>25</v>
      </c>
      <c r="BB172" s="367">
        <v>4</v>
      </c>
      <c r="BC172" s="367">
        <v>8</v>
      </c>
      <c r="BD172" s="388">
        <v>2</v>
      </c>
      <c r="BE172" s="367">
        <f t="shared" si="95"/>
        <v>120</v>
      </c>
      <c r="BF172" s="367">
        <v>108</v>
      </c>
      <c r="BG172" s="367">
        <v>2</v>
      </c>
      <c r="BH172" s="367">
        <f t="shared" si="96"/>
        <v>110</v>
      </c>
      <c r="BI172" s="368">
        <v>19</v>
      </c>
      <c r="BK172" s="209" t="s">
        <v>246</v>
      </c>
      <c r="BL172" s="228">
        <v>259</v>
      </c>
      <c r="BM172" s="228">
        <v>103</v>
      </c>
      <c r="BN172" s="228">
        <v>11</v>
      </c>
      <c r="BO172" s="240">
        <v>25</v>
      </c>
    </row>
    <row r="173" spans="1:67" s="55" customFormat="1" ht="12.65" customHeight="1">
      <c r="A173" s="796" t="s">
        <v>125</v>
      </c>
      <c r="B173" s="797">
        <v>443</v>
      </c>
      <c r="C173" s="1052"/>
      <c r="D173" s="797">
        <v>205</v>
      </c>
      <c r="E173" s="797">
        <v>145</v>
      </c>
      <c r="F173" s="797">
        <v>73</v>
      </c>
      <c r="G173" s="797">
        <v>61</v>
      </c>
      <c r="H173" s="797">
        <v>33</v>
      </c>
      <c r="I173" s="797">
        <v>0</v>
      </c>
      <c r="J173" s="797">
        <v>0</v>
      </c>
      <c r="K173" s="797">
        <v>45</v>
      </c>
      <c r="L173" s="797">
        <v>19</v>
      </c>
      <c r="M173" s="797">
        <v>136</v>
      </c>
      <c r="N173" s="797">
        <v>63</v>
      </c>
      <c r="O173" s="797">
        <v>0</v>
      </c>
      <c r="P173" s="797">
        <v>0</v>
      </c>
      <c r="Q173" s="797">
        <v>23</v>
      </c>
      <c r="R173" s="797">
        <v>6</v>
      </c>
      <c r="S173" s="798"/>
      <c r="T173" s="798"/>
      <c r="U173" s="797">
        <f t="shared" si="97"/>
        <v>853</v>
      </c>
      <c r="V173" s="799">
        <f t="shared" si="98"/>
        <v>399</v>
      </c>
      <c r="X173" s="363" t="s">
        <v>125</v>
      </c>
      <c r="Y173" s="367">
        <v>13</v>
      </c>
      <c r="Z173" s="1058"/>
      <c r="AA173" s="367">
        <v>3</v>
      </c>
      <c r="AB173" s="367">
        <v>3</v>
      </c>
      <c r="AC173" s="367">
        <v>1</v>
      </c>
      <c r="AD173" s="367">
        <v>0</v>
      </c>
      <c r="AE173" s="367">
        <v>0</v>
      </c>
      <c r="AF173" s="367">
        <v>0</v>
      </c>
      <c r="AG173" s="367">
        <v>0</v>
      </c>
      <c r="AH173" s="367">
        <v>0</v>
      </c>
      <c r="AI173" s="367">
        <v>0</v>
      </c>
      <c r="AJ173" s="367">
        <v>21</v>
      </c>
      <c r="AK173" s="367">
        <v>7</v>
      </c>
      <c r="AL173" s="367">
        <v>0</v>
      </c>
      <c r="AM173" s="367">
        <v>0</v>
      </c>
      <c r="AN173" s="367">
        <v>0</v>
      </c>
      <c r="AO173" s="367">
        <v>0</v>
      </c>
      <c r="AP173" s="367"/>
      <c r="AQ173" s="367"/>
      <c r="AR173" s="358">
        <f t="shared" si="93"/>
        <v>37</v>
      </c>
      <c r="AS173" s="460">
        <f t="shared" si="94"/>
        <v>11</v>
      </c>
      <c r="AU173" s="363" t="s">
        <v>125</v>
      </c>
      <c r="AV173" s="367">
        <v>9</v>
      </c>
      <c r="AW173" s="367">
        <v>4</v>
      </c>
      <c r="AX173" s="367">
        <v>1</v>
      </c>
      <c r="AY173" s="367"/>
      <c r="AZ173" s="367">
        <v>1</v>
      </c>
      <c r="BA173" s="367">
        <v>7</v>
      </c>
      <c r="BB173" s="367"/>
      <c r="BC173" s="367">
        <v>4</v>
      </c>
      <c r="BD173" s="367"/>
      <c r="BE173" s="367">
        <f t="shared" si="95"/>
        <v>26</v>
      </c>
      <c r="BF173" s="367">
        <v>25</v>
      </c>
      <c r="BG173" s="367">
        <v>3</v>
      </c>
      <c r="BH173" s="367">
        <f t="shared" si="96"/>
        <v>28</v>
      </c>
      <c r="BI173" s="368">
        <v>7</v>
      </c>
      <c r="BK173" s="209" t="s">
        <v>247</v>
      </c>
      <c r="BL173" s="228">
        <v>36</v>
      </c>
      <c r="BM173" s="228">
        <v>12</v>
      </c>
      <c r="BN173" s="228">
        <v>2</v>
      </c>
      <c r="BO173" s="240">
        <v>4</v>
      </c>
    </row>
    <row r="174" spans="1:67" s="55" customFormat="1" ht="12.65" customHeight="1">
      <c r="A174" s="796" t="s">
        <v>126</v>
      </c>
      <c r="B174" s="797">
        <v>510</v>
      </c>
      <c r="C174" s="1052"/>
      <c r="D174" s="797">
        <v>242</v>
      </c>
      <c r="E174" s="797">
        <v>221</v>
      </c>
      <c r="F174" s="797">
        <v>100</v>
      </c>
      <c r="G174" s="797">
        <v>0</v>
      </c>
      <c r="H174" s="797">
        <v>0</v>
      </c>
      <c r="I174" s="797">
        <v>101</v>
      </c>
      <c r="J174" s="797">
        <v>35</v>
      </c>
      <c r="K174" s="797">
        <v>0</v>
      </c>
      <c r="L174" s="797">
        <v>0</v>
      </c>
      <c r="M174" s="797">
        <v>218</v>
      </c>
      <c r="N174" s="797">
        <v>101</v>
      </c>
      <c r="O174" s="797">
        <v>0</v>
      </c>
      <c r="P174" s="797">
        <v>0</v>
      </c>
      <c r="Q174" s="797">
        <v>85</v>
      </c>
      <c r="R174" s="797">
        <v>26</v>
      </c>
      <c r="S174" s="798"/>
      <c r="T174" s="798"/>
      <c r="U174" s="797">
        <f t="shared" si="97"/>
        <v>1135</v>
      </c>
      <c r="V174" s="799">
        <f t="shared" si="98"/>
        <v>504</v>
      </c>
      <c r="X174" s="363" t="s">
        <v>126</v>
      </c>
      <c r="Y174" s="367">
        <v>8</v>
      </c>
      <c r="Z174" s="1058"/>
      <c r="AA174" s="367">
        <v>2</v>
      </c>
      <c r="AB174" s="367">
        <v>7</v>
      </c>
      <c r="AC174" s="367">
        <v>4</v>
      </c>
      <c r="AD174" s="367">
        <v>0</v>
      </c>
      <c r="AE174" s="367">
        <v>0</v>
      </c>
      <c r="AF174" s="367">
        <v>3</v>
      </c>
      <c r="AG174" s="367">
        <v>1</v>
      </c>
      <c r="AH174" s="367">
        <v>0</v>
      </c>
      <c r="AI174" s="367">
        <v>0</v>
      </c>
      <c r="AJ174" s="367">
        <v>22</v>
      </c>
      <c r="AK174" s="367">
        <v>16</v>
      </c>
      <c r="AL174" s="367">
        <v>0</v>
      </c>
      <c r="AM174" s="367">
        <v>0</v>
      </c>
      <c r="AN174" s="367">
        <v>12</v>
      </c>
      <c r="AO174" s="367">
        <v>4</v>
      </c>
      <c r="AP174" s="367"/>
      <c r="AQ174" s="367"/>
      <c r="AR174" s="358">
        <f t="shared" si="93"/>
        <v>52</v>
      </c>
      <c r="AS174" s="460">
        <f t="shared" si="94"/>
        <v>27</v>
      </c>
      <c r="AU174" s="363" t="s">
        <v>126</v>
      </c>
      <c r="AV174" s="367">
        <v>8</v>
      </c>
      <c r="AW174" s="367">
        <v>3</v>
      </c>
      <c r="AX174" s="367"/>
      <c r="AY174" s="367">
        <v>2</v>
      </c>
      <c r="AZ174" s="367"/>
      <c r="BA174" s="367">
        <v>4</v>
      </c>
      <c r="BB174" s="367"/>
      <c r="BC174" s="367">
        <v>2</v>
      </c>
      <c r="BD174" s="367"/>
      <c r="BE174" s="367">
        <f t="shared" si="95"/>
        <v>19</v>
      </c>
      <c r="BF174" s="367">
        <v>19</v>
      </c>
      <c r="BG174" s="367">
        <v>0</v>
      </c>
      <c r="BH174" s="367">
        <f t="shared" si="96"/>
        <v>19</v>
      </c>
      <c r="BI174" s="368">
        <v>2</v>
      </c>
      <c r="BK174" s="209" t="s">
        <v>248</v>
      </c>
      <c r="BL174" s="228">
        <v>41</v>
      </c>
      <c r="BM174" s="228">
        <v>16</v>
      </c>
      <c r="BN174" s="228">
        <v>1</v>
      </c>
      <c r="BO174" s="240">
        <v>6</v>
      </c>
    </row>
    <row r="175" spans="1:67" s="55" customFormat="1" ht="12.65" customHeight="1">
      <c r="A175" s="796" t="s">
        <v>127</v>
      </c>
      <c r="B175" s="797">
        <v>769</v>
      </c>
      <c r="C175" s="1052"/>
      <c r="D175" s="797">
        <v>421</v>
      </c>
      <c r="E175" s="797">
        <v>326</v>
      </c>
      <c r="F175" s="797">
        <v>192</v>
      </c>
      <c r="G175" s="797">
        <v>0</v>
      </c>
      <c r="H175" s="797">
        <v>0</v>
      </c>
      <c r="I175" s="797">
        <v>315</v>
      </c>
      <c r="J175" s="797">
        <v>151</v>
      </c>
      <c r="K175" s="797">
        <v>0</v>
      </c>
      <c r="L175" s="797">
        <v>0</v>
      </c>
      <c r="M175" s="797">
        <v>289</v>
      </c>
      <c r="N175" s="797">
        <v>159</v>
      </c>
      <c r="O175" s="797">
        <v>0</v>
      </c>
      <c r="P175" s="797">
        <v>0</v>
      </c>
      <c r="Q175" s="797">
        <v>100</v>
      </c>
      <c r="R175" s="797">
        <v>47</v>
      </c>
      <c r="S175" s="798"/>
      <c r="T175" s="798"/>
      <c r="U175" s="797">
        <f t="shared" si="97"/>
        <v>1799</v>
      </c>
      <c r="V175" s="799">
        <f t="shared" si="98"/>
        <v>970</v>
      </c>
      <c r="X175" s="363" t="s">
        <v>127</v>
      </c>
      <c r="Y175" s="367">
        <v>0</v>
      </c>
      <c r="Z175" s="1058"/>
      <c r="AA175" s="367">
        <v>0</v>
      </c>
      <c r="AB175" s="367">
        <v>0</v>
      </c>
      <c r="AC175" s="367">
        <v>0</v>
      </c>
      <c r="AD175" s="367">
        <v>0</v>
      </c>
      <c r="AE175" s="367">
        <v>0</v>
      </c>
      <c r="AF175" s="367">
        <v>0</v>
      </c>
      <c r="AG175" s="367">
        <v>0</v>
      </c>
      <c r="AH175" s="367">
        <v>0</v>
      </c>
      <c r="AI175" s="367">
        <v>0</v>
      </c>
      <c r="AJ175" s="367">
        <v>62</v>
      </c>
      <c r="AK175" s="367">
        <v>30</v>
      </c>
      <c r="AL175" s="367">
        <v>0</v>
      </c>
      <c r="AM175" s="367">
        <v>0</v>
      </c>
      <c r="AN175" s="367">
        <v>27</v>
      </c>
      <c r="AO175" s="367">
        <v>19</v>
      </c>
      <c r="AP175" s="367"/>
      <c r="AQ175" s="367"/>
      <c r="AR175" s="358">
        <f t="shared" si="93"/>
        <v>89</v>
      </c>
      <c r="AS175" s="460">
        <f t="shared" si="94"/>
        <v>49</v>
      </c>
      <c r="AU175" s="363" t="s">
        <v>127</v>
      </c>
      <c r="AV175" s="367">
        <v>14</v>
      </c>
      <c r="AW175" s="367">
        <v>7</v>
      </c>
      <c r="AX175" s="367"/>
      <c r="AY175" s="367">
        <v>6</v>
      </c>
      <c r="AZ175" s="367"/>
      <c r="BA175" s="367">
        <v>6</v>
      </c>
      <c r="BB175" s="367"/>
      <c r="BC175" s="367">
        <v>2</v>
      </c>
      <c r="BD175" s="367"/>
      <c r="BE175" s="367">
        <f t="shared" si="95"/>
        <v>35</v>
      </c>
      <c r="BF175" s="367">
        <v>34</v>
      </c>
      <c r="BG175" s="367">
        <v>2</v>
      </c>
      <c r="BH175" s="367">
        <f t="shared" si="96"/>
        <v>36</v>
      </c>
      <c r="BI175" s="368">
        <v>8</v>
      </c>
      <c r="BK175" s="209" t="s">
        <v>249</v>
      </c>
      <c r="BL175" s="228">
        <v>62</v>
      </c>
      <c r="BM175" s="228">
        <v>23</v>
      </c>
      <c r="BN175" s="228">
        <v>3</v>
      </c>
      <c r="BO175" s="240">
        <v>8</v>
      </c>
    </row>
    <row r="176" spans="1:67" s="55" customFormat="1" ht="12.65" customHeight="1">
      <c r="A176" s="796" t="s">
        <v>128</v>
      </c>
      <c r="B176" s="797">
        <v>169</v>
      </c>
      <c r="C176" s="1052"/>
      <c r="D176" s="797">
        <v>73</v>
      </c>
      <c r="E176" s="797">
        <v>52</v>
      </c>
      <c r="F176" s="797">
        <v>23</v>
      </c>
      <c r="G176" s="797">
        <v>0</v>
      </c>
      <c r="H176" s="797">
        <v>0</v>
      </c>
      <c r="I176" s="797">
        <v>32</v>
      </c>
      <c r="J176" s="797">
        <v>11</v>
      </c>
      <c r="K176" s="797">
        <v>0</v>
      </c>
      <c r="L176" s="797">
        <v>0</v>
      </c>
      <c r="M176" s="797">
        <v>44</v>
      </c>
      <c r="N176" s="797">
        <v>21</v>
      </c>
      <c r="O176" s="797">
        <v>0</v>
      </c>
      <c r="P176" s="797">
        <v>0</v>
      </c>
      <c r="Q176" s="797">
        <v>0</v>
      </c>
      <c r="R176" s="797">
        <v>0</v>
      </c>
      <c r="S176" s="798"/>
      <c r="T176" s="798"/>
      <c r="U176" s="797">
        <f t="shared" si="97"/>
        <v>297</v>
      </c>
      <c r="V176" s="799">
        <f t="shared" si="98"/>
        <v>128</v>
      </c>
      <c r="X176" s="363" t="s">
        <v>128</v>
      </c>
      <c r="Y176" s="367">
        <v>2</v>
      </c>
      <c r="Z176" s="1058"/>
      <c r="AA176" s="367">
        <v>1</v>
      </c>
      <c r="AB176" s="367">
        <v>0</v>
      </c>
      <c r="AC176" s="367">
        <v>0</v>
      </c>
      <c r="AD176" s="367">
        <v>0</v>
      </c>
      <c r="AE176" s="367">
        <v>0</v>
      </c>
      <c r="AF176" s="367">
        <v>0</v>
      </c>
      <c r="AG176" s="367">
        <v>0</v>
      </c>
      <c r="AH176" s="367">
        <v>0</v>
      </c>
      <c r="AI176" s="367">
        <v>0</v>
      </c>
      <c r="AJ176" s="367">
        <v>8</v>
      </c>
      <c r="AK176" s="367">
        <v>5</v>
      </c>
      <c r="AL176" s="367">
        <v>0</v>
      </c>
      <c r="AM176" s="367">
        <v>0</v>
      </c>
      <c r="AN176" s="367">
        <v>0</v>
      </c>
      <c r="AO176" s="367">
        <v>0</v>
      </c>
      <c r="AP176" s="367"/>
      <c r="AQ176" s="367"/>
      <c r="AR176" s="358">
        <f t="shared" si="93"/>
        <v>10</v>
      </c>
      <c r="AS176" s="460">
        <f t="shared" si="94"/>
        <v>6</v>
      </c>
      <c r="AU176" s="363" t="s">
        <v>128</v>
      </c>
      <c r="AV176" s="367">
        <v>3</v>
      </c>
      <c r="AW176" s="367">
        <v>2</v>
      </c>
      <c r="AX176" s="367"/>
      <c r="AY176" s="367">
        <v>1</v>
      </c>
      <c r="AZ176" s="367"/>
      <c r="BA176" s="367">
        <v>2</v>
      </c>
      <c r="BB176" s="367"/>
      <c r="BC176" s="367"/>
      <c r="BD176" s="367"/>
      <c r="BE176" s="367">
        <f t="shared" si="95"/>
        <v>8</v>
      </c>
      <c r="BF176" s="367">
        <v>8</v>
      </c>
      <c r="BG176" s="367">
        <v>0</v>
      </c>
      <c r="BH176" s="367">
        <f t="shared" si="96"/>
        <v>8</v>
      </c>
      <c r="BI176" s="368">
        <v>3</v>
      </c>
      <c r="BK176" s="209" t="s">
        <v>265</v>
      </c>
      <c r="BL176" s="228">
        <v>11</v>
      </c>
      <c r="BM176" s="228">
        <v>4</v>
      </c>
      <c r="BN176" s="228"/>
      <c r="BO176" s="240">
        <v>1</v>
      </c>
    </row>
    <row r="177" spans="1:67" s="55" customFormat="1" ht="12.65" customHeight="1">
      <c r="A177" s="793" t="s">
        <v>129</v>
      </c>
      <c r="B177" s="797"/>
      <c r="C177" s="1052"/>
      <c r="D177" s="797"/>
      <c r="E177" s="797"/>
      <c r="F177" s="797"/>
      <c r="G177" s="797"/>
      <c r="H177" s="797"/>
      <c r="I177" s="797"/>
      <c r="J177" s="797"/>
      <c r="K177" s="797"/>
      <c r="L177" s="797"/>
      <c r="M177" s="797"/>
      <c r="N177" s="797"/>
      <c r="O177" s="797"/>
      <c r="P177" s="797"/>
      <c r="Q177" s="797"/>
      <c r="R177" s="797"/>
      <c r="S177" s="798"/>
      <c r="T177" s="798"/>
      <c r="U177" s="797">
        <f t="shared" si="97"/>
        <v>0</v>
      </c>
      <c r="V177" s="799">
        <f t="shared" si="98"/>
        <v>0</v>
      </c>
      <c r="X177" s="362" t="s">
        <v>129</v>
      </c>
      <c r="Y177" s="367"/>
      <c r="Z177" s="1058"/>
      <c r="AA177" s="367"/>
      <c r="AB177" s="367"/>
      <c r="AC177" s="367"/>
      <c r="AD177" s="367"/>
      <c r="AE177" s="367"/>
      <c r="AF177" s="367"/>
      <c r="AG177" s="367"/>
      <c r="AH177" s="367"/>
      <c r="AI177" s="367"/>
      <c r="AJ177" s="367"/>
      <c r="AK177" s="367"/>
      <c r="AL177" s="367"/>
      <c r="AM177" s="367"/>
      <c r="AN177" s="367"/>
      <c r="AO177" s="367"/>
      <c r="AP177" s="367"/>
      <c r="AQ177" s="367"/>
      <c r="AR177" s="358">
        <f t="shared" si="93"/>
        <v>0</v>
      </c>
      <c r="AS177" s="460">
        <f t="shared" si="94"/>
        <v>0</v>
      </c>
      <c r="AU177" s="362" t="s">
        <v>129</v>
      </c>
      <c r="AV177" s="367"/>
      <c r="AW177" s="367"/>
      <c r="AX177" s="367"/>
      <c r="AY177" s="367"/>
      <c r="AZ177" s="367"/>
      <c r="BA177" s="367"/>
      <c r="BB177" s="367"/>
      <c r="BC177" s="367"/>
      <c r="BD177" s="367"/>
      <c r="BE177" s="367">
        <f t="shared" si="95"/>
        <v>0</v>
      </c>
      <c r="BF177" s="367"/>
      <c r="BG177" s="367"/>
      <c r="BH177" s="367">
        <f t="shared" si="96"/>
        <v>0</v>
      </c>
      <c r="BI177" s="368"/>
      <c r="BK177" s="222" t="s">
        <v>310</v>
      </c>
      <c r="BL177" s="223"/>
      <c r="BM177" s="223"/>
      <c r="BN177" s="223"/>
      <c r="BO177" s="224"/>
    </row>
    <row r="178" spans="1:67" s="55" customFormat="1" ht="12.65" customHeight="1">
      <c r="A178" s="796" t="s">
        <v>130</v>
      </c>
      <c r="B178" s="797">
        <v>0</v>
      </c>
      <c r="C178" s="1052"/>
      <c r="D178" s="797">
        <v>0</v>
      </c>
      <c r="E178" s="797">
        <v>0</v>
      </c>
      <c r="F178" s="797">
        <v>0</v>
      </c>
      <c r="G178" s="797">
        <v>0</v>
      </c>
      <c r="H178" s="797">
        <v>0</v>
      </c>
      <c r="I178" s="797">
        <v>0</v>
      </c>
      <c r="J178" s="797">
        <v>0</v>
      </c>
      <c r="K178" s="797">
        <v>0</v>
      </c>
      <c r="L178" s="797">
        <v>0</v>
      </c>
      <c r="M178" s="797">
        <v>0</v>
      </c>
      <c r="N178" s="797">
        <v>0</v>
      </c>
      <c r="O178" s="797">
        <v>0</v>
      </c>
      <c r="P178" s="797">
        <v>0</v>
      </c>
      <c r="Q178" s="797">
        <v>0</v>
      </c>
      <c r="R178" s="797">
        <v>0</v>
      </c>
      <c r="S178" s="798"/>
      <c r="T178" s="798"/>
      <c r="U178" s="797">
        <f t="shared" si="97"/>
        <v>0</v>
      </c>
      <c r="V178" s="799">
        <f t="shared" si="98"/>
        <v>0</v>
      </c>
      <c r="X178" s="363" t="s">
        <v>130</v>
      </c>
      <c r="Y178" s="367">
        <v>0</v>
      </c>
      <c r="Z178" s="1058"/>
      <c r="AA178" s="367">
        <v>0</v>
      </c>
      <c r="AB178" s="367">
        <v>0</v>
      </c>
      <c r="AC178" s="367">
        <v>0</v>
      </c>
      <c r="AD178" s="367">
        <v>0</v>
      </c>
      <c r="AE178" s="367">
        <v>0</v>
      </c>
      <c r="AF178" s="367">
        <v>0</v>
      </c>
      <c r="AG178" s="367">
        <v>0</v>
      </c>
      <c r="AH178" s="367">
        <v>0</v>
      </c>
      <c r="AI178" s="367">
        <v>0</v>
      </c>
      <c r="AJ178" s="367">
        <v>0</v>
      </c>
      <c r="AK178" s="367">
        <v>0</v>
      </c>
      <c r="AL178" s="367">
        <v>0</v>
      </c>
      <c r="AM178" s="367">
        <v>0</v>
      </c>
      <c r="AN178" s="367">
        <v>0</v>
      </c>
      <c r="AO178" s="367">
        <v>0</v>
      </c>
      <c r="AP178" s="367"/>
      <c r="AQ178" s="367"/>
      <c r="AR178" s="358">
        <f t="shared" si="93"/>
        <v>0</v>
      </c>
      <c r="AS178" s="460">
        <f t="shared" si="94"/>
        <v>0</v>
      </c>
      <c r="AU178" s="363" t="s">
        <v>130</v>
      </c>
      <c r="AV178" s="367"/>
      <c r="AW178" s="367"/>
      <c r="AX178" s="367"/>
      <c r="AY178" s="367"/>
      <c r="AZ178" s="367"/>
      <c r="BA178" s="367"/>
      <c r="BB178" s="367"/>
      <c r="BC178" s="367"/>
      <c r="BD178" s="367"/>
      <c r="BE178" s="367">
        <f t="shared" si="95"/>
        <v>0</v>
      </c>
      <c r="BF178" s="367"/>
      <c r="BG178" s="367"/>
      <c r="BH178" s="367">
        <f t="shared" si="96"/>
        <v>0</v>
      </c>
      <c r="BI178" s="368">
        <v>0</v>
      </c>
      <c r="BK178" s="225" t="s">
        <v>130</v>
      </c>
      <c r="BL178" s="223"/>
      <c r="BM178" s="223"/>
      <c r="BN178" s="223"/>
      <c r="BO178" s="224"/>
    </row>
    <row r="179" spans="1:67" s="55" customFormat="1" ht="12.65" customHeight="1">
      <c r="A179" s="796" t="s">
        <v>131</v>
      </c>
      <c r="B179" s="797">
        <v>0</v>
      </c>
      <c r="C179" s="1052"/>
      <c r="D179" s="797">
        <v>0</v>
      </c>
      <c r="E179" s="797">
        <v>0</v>
      </c>
      <c r="F179" s="797">
        <v>0</v>
      </c>
      <c r="G179" s="797">
        <v>0</v>
      </c>
      <c r="H179" s="797">
        <v>0</v>
      </c>
      <c r="I179" s="797">
        <v>0</v>
      </c>
      <c r="J179" s="797">
        <v>0</v>
      </c>
      <c r="K179" s="797">
        <v>0</v>
      </c>
      <c r="L179" s="797">
        <v>0</v>
      </c>
      <c r="M179" s="797">
        <v>0</v>
      </c>
      <c r="N179" s="797">
        <v>0</v>
      </c>
      <c r="O179" s="797">
        <v>0</v>
      </c>
      <c r="P179" s="797">
        <v>0</v>
      </c>
      <c r="Q179" s="797">
        <v>0</v>
      </c>
      <c r="R179" s="797">
        <v>0</v>
      </c>
      <c r="S179" s="798"/>
      <c r="T179" s="798"/>
      <c r="U179" s="797">
        <f t="shared" si="97"/>
        <v>0</v>
      </c>
      <c r="V179" s="799">
        <f t="shared" si="98"/>
        <v>0</v>
      </c>
      <c r="X179" s="363" t="s">
        <v>131</v>
      </c>
      <c r="Y179" s="367">
        <v>0</v>
      </c>
      <c r="Z179" s="1058"/>
      <c r="AA179" s="367">
        <v>0</v>
      </c>
      <c r="AB179" s="367">
        <v>0</v>
      </c>
      <c r="AC179" s="367">
        <v>0</v>
      </c>
      <c r="AD179" s="367">
        <v>0</v>
      </c>
      <c r="AE179" s="367">
        <v>0</v>
      </c>
      <c r="AF179" s="367">
        <v>0</v>
      </c>
      <c r="AG179" s="367">
        <v>0</v>
      </c>
      <c r="AH179" s="367">
        <v>0</v>
      </c>
      <c r="AI179" s="367">
        <v>0</v>
      </c>
      <c r="AJ179" s="367">
        <v>0</v>
      </c>
      <c r="AK179" s="367">
        <v>0</v>
      </c>
      <c r="AL179" s="367">
        <v>0</v>
      </c>
      <c r="AM179" s="367">
        <v>0</v>
      </c>
      <c r="AN179" s="367">
        <v>0</v>
      </c>
      <c r="AO179" s="367">
        <v>0</v>
      </c>
      <c r="AP179" s="462"/>
      <c r="AQ179" s="462"/>
      <c r="AR179" s="358">
        <f t="shared" si="93"/>
        <v>0</v>
      </c>
      <c r="AS179" s="460">
        <f t="shared" si="94"/>
        <v>0</v>
      </c>
      <c r="AU179" s="363" t="s">
        <v>131</v>
      </c>
      <c r="AV179" s="367"/>
      <c r="AW179" s="367"/>
      <c r="AX179" s="367"/>
      <c r="AY179" s="367"/>
      <c r="AZ179" s="367"/>
      <c r="BA179" s="367"/>
      <c r="BB179" s="367"/>
      <c r="BC179" s="367"/>
      <c r="BD179" s="367"/>
      <c r="BE179" s="367">
        <f t="shared" si="95"/>
        <v>0</v>
      </c>
      <c r="BF179" s="367"/>
      <c r="BG179" s="367"/>
      <c r="BH179" s="367">
        <f t="shared" si="96"/>
        <v>0</v>
      </c>
      <c r="BI179" s="368">
        <v>0</v>
      </c>
      <c r="BK179" s="225" t="s">
        <v>131</v>
      </c>
      <c r="BL179" s="223"/>
      <c r="BM179" s="223"/>
      <c r="BN179" s="223"/>
      <c r="BO179" s="224"/>
    </row>
    <row r="180" spans="1:67" s="55" customFormat="1" ht="12.65" customHeight="1">
      <c r="A180" s="796" t="s">
        <v>132</v>
      </c>
      <c r="B180" s="797">
        <v>250</v>
      </c>
      <c r="C180" s="1052"/>
      <c r="D180" s="797">
        <v>95</v>
      </c>
      <c r="E180" s="797">
        <v>161</v>
      </c>
      <c r="F180" s="797">
        <v>79</v>
      </c>
      <c r="G180" s="797">
        <v>0</v>
      </c>
      <c r="H180" s="797">
        <v>0</v>
      </c>
      <c r="I180" s="797">
        <v>0</v>
      </c>
      <c r="J180" s="797">
        <v>0</v>
      </c>
      <c r="K180" s="797">
        <v>59</v>
      </c>
      <c r="L180" s="797">
        <v>23</v>
      </c>
      <c r="M180" s="797">
        <v>121</v>
      </c>
      <c r="N180" s="797">
        <v>68</v>
      </c>
      <c r="O180" s="797">
        <v>0</v>
      </c>
      <c r="P180" s="797">
        <v>0</v>
      </c>
      <c r="Q180" s="797">
        <v>0</v>
      </c>
      <c r="R180" s="797">
        <v>0</v>
      </c>
      <c r="S180" s="787">
        <v>58</v>
      </c>
      <c r="T180" s="787">
        <v>23</v>
      </c>
      <c r="U180" s="797">
        <f t="shared" si="97"/>
        <v>649</v>
      </c>
      <c r="V180" s="799">
        <f t="shared" si="98"/>
        <v>288</v>
      </c>
      <c r="X180" s="363" t="s">
        <v>132</v>
      </c>
      <c r="Y180" s="367">
        <v>13</v>
      </c>
      <c r="Z180" s="1058"/>
      <c r="AA180" s="367">
        <v>1</v>
      </c>
      <c r="AB180" s="367">
        <v>6</v>
      </c>
      <c r="AC180" s="367">
        <v>3</v>
      </c>
      <c r="AD180" s="367">
        <v>0</v>
      </c>
      <c r="AE180" s="367">
        <v>0</v>
      </c>
      <c r="AF180" s="367">
        <v>0</v>
      </c>
      <c r="AG180" s="367">
        <v>0</v>
      </c>
      <c r="AH180" s="367">
        <v>3</v>
      </c>
      <c r="AI180" s="367">
        <v>0</v>
      </c>
      <c r="AJ180" s="367">
        <v>14</v>
      </c>
      <c r="AK180" s="367">
        <v>7</v>
      </c>
      <c r="AL180" s="367">
        <v>0</v>
      </c>
      <c r="AM180" s="367">
        <v>0</v>
      </c>
      <c r="AN180" s="367">
        <v>0</v>
      </c>
      <c r="AO180" s="459">
        <v>0</v>
      </c>
      <c r="AP180" s="463">
        <v>5</v>
      </c>
      <c r="AQ180" s="463"/>
      <c r="AR180" s="358">
        <f t="shared" si="93"/>
        <v>41</v>
      </c>
      <c r="AS180" s="460">
        <f t="shared" si="94"/>
        <v>11</v>
      </c>
      <c r="AU180" s="363" t="s">
        <v>132</v>
      </c>
      <c r="AV180" s="367">
        <v>4</v>
      </c>
      <c r="AW180" s="367">
        <v>2</v>
      </c>
      <c r="AX180" s="367"/>
      <c r="AY180" s="367"/>
      <c r="AZ180" s="367">
        <v>1</v>
      </c>
      <c r="BA180" s="367">
        <v>2</v>
      </c>
      <c r="BB180" s="367"/>
      <c r="BC180" s="367"/>
      <c r="BD180" s="388">
        <v>1</v>
      </c>
      <c r="BE180" s="367">
        <f t="shared" si="95"/>
        <v>10</v>
      </c>
      <c r="BF180" s="367">
        <v>10</v>
      </c>
      <c r="BG180" s="367">
        <v>0</v>
      </c>
      <c r="BH180" s="367">
        <f t="shared" si="96"/>
        <v>10</v>
      </c>
      <c r="BI180" s="368">
        <v>2</v>
      </c>
      <c r="BK180" s="225" t="s">
        <v>132</v>
      </c>
      <c r="BL180" s="228">
        <v>11</v>
      </c>
      <c r="BM180" s="86">
        <v>5</v>
      </c>
      <c r="BN180" s="86">
        <v>1</v>
      </c>
      <c r="BO180" s="143">
        <v>2</v>
      </c>
    </row>
    <row r="181" spans="1:67" s="55" customFormat="1" ht="12.65" customHeight="1">
      <c r="A181" s="796" t="s">
        <v>133</v>
      </c>
      <c r="B181" s="797">
        <v>200</v>
      </c>
      <c r="C181" s="1052"/>
      <c r="D181" s="797">
        <v>99</v>
      </c>
      <c r="E181" s="797">
        <v>136</v>
      </c>
      <c r="F181" s="797">
        <v>78</v>
      </c>
      <c r="G181" s="797">
        <v>0</v>
      </c>
      <c r="H181" s="797">
        <v>0</v>
      </c>
      <c r="I181" s="797">
        <v>0</v>
      </c>
      <c r="J181" s="797">
        <v>0</v>
      </c>
      <c r="K181" s="797">
        <v>38</v>
      </c>
      <c r="L181" s="797">
        <v>15</v>
      </c>
      <c r="M181" s="797">
        <v>161</v>
      </c>
      <c r="N181" s="797">
        <v>89</v>
      </c>
      <c r="O181" s="797">
        <v>0</v>
      </c>
      <c r="P181" s="797">
        <v>0</v>
      </c>
      <c r="Q181" s="797">
        <v>0</v>
      </c>
      <c r="R181" s="797">
        <v>0</v>
      </c>
      <c r="S181" s="787">
        <v>32</v>
      </c>
      <c r="T181" s="787">
        <v>18</v>
      </c>
      <c r="U181" s="797">
        <f t="shared" si="97"/>
        <v>567</v>
      </c>
      <c r="V181" s="799">
        <f t="shared" si="98"/>
        <v>299</v>
      </c>
      <c r="X181" s="363" t="s">
        <v>133</v>
      </c>
      <c r="Y181" s="367">
        <v>4</v>
      </c>
      <c r="Z181" s="1058"/>
      <c r="AA181" s="367">
        <v>3</v>
      </c>
      <c r="AB181" s="367">
        <v>3</v>
      </c>
      <c r="AC181" s="367">
        <v>2</v>
      </c>
      <c r="AD181" s="367">
        <v>0</v>
      </c>
      <c r="AE181" s="367">
        <v>0</v>
      </c>
      <c r="AF181" s="367">
        <v>0</v>
      </c>
      <c r="AG181" s="367">
        <v>0</v>
      </c>
      <c r="AH181" s="367">
        <v>1</v>
      </c>
      <c r="AI181" s="367">
        <v>0</v>
      </c>
      <c r="AJ181" s="367">
        <v>26</v>
      </c>
      <c r="AK181" s="367">
        <v>11</v>
      </c>
      <c r="AL181" s="367">
        <v>0</v>
      </c>
      <c r="AM181" s="367">
        <v>0</v>
      </c>
      <c r="AN181" s="367">
        <v>0</v>
      </c>
      <c r="AO181" s="459">
        <v>0</v>
      </c>
      <c r="AP181" s="463">
        <v>8</v>
      </c>
      <c r="AQ181" s="463">
        <v>3</v>
      </c>
      <c r="AR181" s="358">
        <f t="shared" si="93"/>
        <v>42</v>
      </c>
      <c r="AS181" s="460">
        <f t="shared" si="94"/>
        <v>19</v>
      </c>
      <c r="AU181" s="363" t="s">
        <v>133</v>
      </c>
      <c r="AV181" s="367">
        <v>4</v>
      </c>
      <c r="AW181" s="367">
        <v>3</v>
      </c>
      <c r="AX181" s="367"/>
      <c r="AY181" s="367"/>
      <c r="AZ181" s="367">
        <v>1</v>
      </c>
      <c r="BA181" s="367">
        <v>4</v>
      </c>
      <c r="BB181" s="367"/>
      <c r="BC181" s="367"/>
      <c r="BD181" s="388">
        <v>1</v>
      </c>
      <c r="BE181" s="367">
        <f t="shared" si="95"/>
        <v>13</v>
      </c>
      <c r="BF181" s="367">
        <v>13</v>
      </c>
      <c r="BG181" s="367">
        <v>0</v>
      </c>
      <c r="BH181" s="367">
        <f t="shared" si="96"/>
        <v>13</v>
      </c>
      <c r="BI181" s="368">
        <v>2</v>
      </c>
      <c r="BK181" s="225" t="s">
        <v>133</v>
      </c>
      <c r="BL181" s="228">
        <v>23</v>
      </c>
      <c r="BM181" s="86">
        <v>12</v>
      </c>
      <c r="BN181" s="86">
        <v>4</v>
      </c>
      <c r="BO181" s="143">
        <v>0</v>
      </c>
    </row>
    <row r="182" spans="1:67" s="55" customFormat="1" ht="12.65" customHeight="1">
      <c r="A182" s="796" t="s">
        <v>134</v>
      </c>
      <c r="B182" s="797">
        <v>0</v>
      </c>
      <c r="C182" s="1052"/>
      <c r="D182" s="797">
        <v>0</v>
      </c>
      <c r="E182" s="797">
        <v>0</v>
      </c>
      <c r="F182" s="797">
        <v>0</v>
      </c>
      <c r="G182" s="797">
        <v>0</v>
      </c>
      <c r="H182" s="797">
        <v>0</v>
      </c>
      <c r="I182" s="797">
        <v>0</v>
      </c>
      <c r="J182" s="797">
        <v>0</v>
      </c>
      <c r="K182" s="797">
        <v>0</v>
      </c>
      <c r="L182" s="797">
        <v>0</v>
      </c>
      <c r="M182" s="797">
        <v>0</v>
      </c>
      <c r="N182" s="797">
        <v>0</v>
      </c>
      <c r="O182" s="797">
        <v>0</v>
      </c>
      <c r="P182" s="797">
        <v>0</v>
      </c>
      <c r="Q182" s="797">
        <v>0</v>
      </c>
      <c r="R182" s="797">
        <v>0</v>
      </c>
      <c r="S182" s="797"/>
      <c r="T182" s="797"/>
      <c r="U182" s="797">
        <f t="shared" si="97"/>
        <v>0</v>
      </c>
      <c r="V182" s="799">
        <f t="shared" si="98"/>
        <v>0</v>
      </c>
      <c r="X182" s="363" t="s">
        <v>134</v>
      </c>
      <c r="Y182" s="367">
        <v>0</v>
      </c>
      <c r="Z182" s="1058"/>
      <c r="AA182" s="367">
        <v>0</v>
      </c>
      <c r="AB182" s="367">
        <v>0</v>
      </c>
      <c r="AC182" s="367">
        <v>0</v>
      </c>
      <c r="AD182" s="367">
        <v>0</v>
      </c>
      <c r="AE182" s="367">
        <v>0</v>
      </c>
      <c r="AF182" s="367">
        <v>0</v>
      </c>
      <c r="AG182" s="367">
        <v>0</v>
      </c>
      <c r="AH182" s="367">
        <v>0</v>
      </c>
      <c r="AI182" s="367">
        <v>0</v>
      </c>
      <c r="AJ182" s="367">
        <v>0</v>
      </c>
      <c r="AK182" s="367">
        <v>0</v>
      </c>
      <c r="AL182" s="367">
        <v>0</v>
      </c>
      <c r="AM182" s="367">
        <v>0</v>
      </c>
      <c r="AN182" s="367">
        <v>0</v>
      </c>
      <c r="AO182" s="367">
        <v>0</v>
      </c>
      <c r="AP182" s="398"/>
      <c r="AQ182" s="398"/>
      <c r="AR182" s="358">
        <f t="shared" si="93"/>
        <v>0</v>
      </c>
      <c r="AS182" s="460">
        <f t="shared" si="94"/>
        <v>0</v>
      </c>
      <c r="AU182" s="363" t="s">
        <v>134</v>
      </c>
      <c r="AV182" s="367"/>
      <c r="AW182" s="367"/>
      <c r="AX182" s="367"/>
      <c r="AY182" s="367"/>
      <c r="AZ182" s="367"/>
      <c r="BA182" s="367"/>
      <c r="BB182" s="367"/>
      <c r="BC182" s="367"/>
      <c r="BD182" s="367"/>
      <c r="BE182" s="367">
        <f t="shared" si="95"/>
        <v>0</v>
      </c>
      <c r="BF182" s="367"/>
      <c r="BG182" s="367"/>
      <c r="BH182" s="367">
        <f t="shared" si="96"/>
        <v>0</v>
      </c>
      <c r="BI182" s="368">
        <v>0</v>
      </c>
      <c r="BK182" s="225" t="s">
        <v>134</v>
      </c>
      <c r="BL182" s="243"/>
      <c r="BM182" s="243"/>
      <c r="BN182" s="243"/>
      <c r="BO182" s="244"/>
    </row>
    <row r="183" spans="1:67" s="55" customFormat="1" ht="12.65" customHeight="1" thickBot="1">
      <c r="A183" s="245" t="s">
        <v>135</v>
      </c>
      <c r="B183" s="800">
        <v>0</v>
      </c>
      <c r="C183" s="1053"/>
      <c r="D183" s="800">
        <v>0</v>
      </c>
      <c r="E183" s="800">
        <v>0</v>
      </c>
      <c r="F183" s="800">
        <v>0</v>
      </c>
      <c r="G183" s="800">
        <v>0</v>
      </c>
      <c r="H183" s="800">
        <v>0</v>
      </c>
      <c r="I183" s="800">
        <v>0</v>
      </c>
      <c r="J183" s="800">
        <v>0</v>
      </c>
      <c r="K183" s="800">
        <v>0</v>
      </c>
      <c r="L183" s="800">
        <v>0</v>
      </c>
      <c r="M183" s="800">
        <v>0</v>
      </c>
      <c r="N183" s="800">
        <v>0</v>
      </c>
      <c r="O183" s="800">
        <v>0</v>
      </c>
      <c r="P183" s="800">
        <v>0</v>
      </c>
      <c r="Q183" s="800">
        <v>0</v>
      </c>
      <c r="R183" s="800">
        <v>0</v>
      </c>
      <c r="S183" s="800"/>
      <c r="T183" s="800"/>
      <c r="U183" s="800">
        <f t="shared" si="97"/>
        <v>0</v>
      </c>
      <c r="V183" s="801">
        <f t="shared" si="98"/>
        <v>0</v>
      </c>
      <c r="X183" s="245" t="s">
        <v>135</v>
      </c>
      <c r="Y183" s="372">
        <v>0</v>
      </c>
      <c r="Z183" s="1059"/>
      <c r="AA183" s="372">
        <v>0</v>
      </c>
      <c r="AB183" s="372">
        <v>0</v>
      </c>
      <c r="AC183" s="372">
        <v>0</v>
      </c>
      <c r="AD183" s="372">
        <v>0</v>
      </c>
      <c r="AE183" s="372">
        <v>0</v>
      </c>
      <c r="AF183" s="372">
        <v>0</v>
      </c>
      <c r="AG183" s="372">
        <v>0</v>
      </c>
      <c r="AH183" s="372">
        <v>0</v>
      </c>
      <c r="AI183" s="372">
        <v>0</v>
      </c>
      <c r="AJ183" s="372">
        <v>0</v>
      </c>
      <c r="AK183" s="372">
        <v>0</v>
      </c>
      <c r="AL183" s="372">
        <v>0</v>
      </c>
      <c r="AM183" s="372">
        <v>0</v>
      </c>
      <c r="AN183" s="372">
        <v>0</v>
      </c>
      <c r="AO183" s="372">
        <v>0</v>
      </c>
      <c r="AP183" s="372"/>
      <c r="AQ183" s="372"/>
      <c r="AR183" s="371">
        <f t="shared" si="93"/>
        <v>0</v>
      </c>
      <c r="AS183" s="461">
        <f t="shared" si="94"/>
        <v>0</v>
      </c>
      <c r="AU183" s="245" t="s">
        <v>135</v>
      </c>
      <c r="AV183" s="372"/>
      <c r="AW183" s="372"/>
      <c r="AX183" s="372"/>
      <c r="AY183" s="372"/>
      <c r="AZ183" s="372"/>
      <c r="BA183" s="372"/>
      <c r="BB183" s="372"/>
      <c r="BC183" s="372"/>
      <c r="BD183" s="372"/>
      <c r="BE183" s="372">
        <f t="shared" si="95"/>
        <v>0</v>
      </c>
      <c r="BF183" s="372"/>
      <c r="BG183" s="372"/>
      <c r="BH183" s="372">
        <f t="shared" si="96"/>
        <v>0</v>
      </c>
      <c r="BI183" s="373">
        <v>0</v>
      </c>
      <c r="BK183" s="245" t="s">
        <v>135</v>
      </c>
      <c r="BL183" s="246"/>
      <c r="BM183" s="246"/>
      <c r="BN183" s="246"/>
      <c r="BO183" s="247"/>
    </row>
    <row r="185" spans="1:67">
      <c r="BF185" s="36"/>
    </row>
    <row r="186" spans="1:67">
      <c r="S186" s="36"/>
      <c r="BM186" s="25"/>
    </row>
    <row r="187" spans="1:67">
      <c r="BI187" s="36"/>
      <c r="BM187" s="25"/>
    </row>
  </sheetData>
  <mergeCells count="189">
    <mergeCell ref="BL6:BM6"/>
    <mergeCell ref="BN6:BO6"/>
    <mergeCell ref="X6:X7"/>
    <mergeCell ref="A6:A7"/>
    <mergeCell ref="AU6:AU7"/>
    <mergeCell ref="BK6:BK7"/>
    <mergeCell ref="AV6:BE6"/>
    <mergeCell ref="BK1:BO1"/>
    <mergeCell ref="BK2:BO2"/>
    <mergeCell ref="BK3:BO3"/>
    <mergeCell ref="A1:V1"/>
    <mergeCell ref="A3:V3"/>
    <mergeCell ref="X1:AS1"/>
    <mergeCell ref="X3:AS3"/>
    <mergeCell ref="AU1:BI1"/>
    <mergeCell ref="AU3:BI3"/>
    <mergeCell ref="AU2:BI2"/>
    <mergeCell ref="X2:AS2"/>
    <mergeCell ref="A2:V2"/>
    <mergeCell ref="BF6:BH6"/>
    <mergeCell ref="BI6:BI7"/>
    <mergeCell ref="B6:D6"/>
    <mergeCell ref="E6:F6"/>
    <mergeCell ref="G6:H6"/>
    <mergeCell ref="I6:J6"/>
    <mergeCell ref="K6:L6"/>
    <mergeCell ref="M6:N6"/>
    <mergeCell ref="AP6:AQ6"/>
    <mergeCell ref="AR6:AS6"/>
    <mergeCell ref="U6:V6"/>
    <mergeCell ref="Y6:AA6"/>
    <mergeCell ref="AB6:AC6"/>
    <mergeCell ref="AD6:AE6"/>
    <mergeCell ref="AF6:AG6"/>
    <mergeCell ref="AH6:AI6"/>
    <mergeCell ref="AJ6:AK6"/>
    <mergeCell ref="AL6:AM6"/>
    <mergeCell ref="AN6:AO6"/>
    <mergeCell ref="O6:P6"/>
    <mergeCell ref="Q6:R6"/>
    <mergeCell ref="S6:T6"/>
    <mergeCell ref="AH107:AI107"/>
    <mergeCell ref="AJ107:AK107"/>
    <mergeCell ref="AU146:BI146"/>
    <mergeCell ref="X67:AS67"/>
    <mergeCell ref="AU67:BI67"/>
    <mergeCell ref="AJ34:AK34"/>
    <mergeCell ref="AL34:AM34"/>
    <mergeCell ref="AN34:AO34"/>
    <mergeCell ref="AP34:AQ34"/>
    <mergeCell ref="AR34:AS34"/>
    <mergeCell ref="AL70:AM70"/>
    <mergeCell ref="AN70:AO70"/>
    <mergeCell ref="AP70:AQ70"/>
    <mergeCell ref="AR70:AS70"/>
    <mergeCell ref="AU70:AU71"/>
    <mergeCell ref="BI70:BI71"/>
    <mergeCell ref="BI107:BI108"/>
    <mergeCell ref="BI34:BI35"/>
    <mergeCell ref="AL107:AM107"/>
    <mergeCell ref="AN107:AO107"/>
    <mergeCell ref="AR107:AS107"/>
    <mergeCell ref="X107:X108"/>
    <mergeCell ref="X104:AS104"/>
    <mergeCell ref="X105:AS105"/>
    <mergeCell ref="A31:V31"/>
    <mergeCell ref="AV34:BE34"/>
    <mergeCell ref="BF34:BH34"/>
    <mergeCell ref="X31:AS31"/>
    <mergeCell ref="AU31:BI31"/>
    <mergeCell ref="AU145:BI145"/>
    <mergeCell ref="AU32:BI32"/>
    <mergeCell ref="AP107:AQ107"/>
    <mergeCell ref="AF107:AG107"/>
    <mergeCell ref="A104:V104"/>
    <mergeCell ref="A105:V105"/>
    <mergeCell ref="B107:D107"/>
    <mergeCell ref="E107:F107"/>
    <mergeCell ref="G107:H107"/>
    <mergeCell ref="I107:J107"/>
    <mergeCell ref="K107:L107"/>
    <mergeCell ref="A107:A108"/>
    <mergeCell ref="S107:T107"/>
    <mergeCell ref="U107:V107"/>
    <mergeCell ref="Q107:R107"/>
    <mergeCell ref="O107:P107"/>
    <mergeCell ref="M107:N107"/>
    <mergeCell ref="AU105:BI105"/>
    <mergeCell ref="AV70:BE70"/>
    <mergeCell ref="AD107:AE107"/>
    <mergeCell ref="AB107:AC107"/>
    <mergeCell ref="Y107:AA107"/>
    <mergeCell ref="E70:F70"/>
    <mergeCell ref="G70:H70"/>
    <mergeCell ref="BK31:BO31"/>
    <mergeCell ref="A32:V32"/>
    <mergeCell ref="X32:AS32"/>
    <mergeCell ref="BK32:BO32"/>
    <mergeCell ref="A34:A35"/>
    <mergeCell ref="B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X34:X35"/>
    <mergeCell ref="Y34:AA34"/>
    <mergeCell ref="I70:J70"/>
    <mergeCell ref="K70:L70"/>
    <mergeCell ref="S148:T148"/>
    <mergeCell ref="U148:V148"/>
    <mergeCell ref="X148:X149"/>
    <mergeCell ref="Y148:AA148"/>
    <mergeCell ref="A148:A149"/>
    <mergeCell ref="B148:D148"/>
    <mergeCell ref="E148:F148"/>
    <mergeCell ref="G148:H148"/>
    <mergeCell ref="I148:J148"/>
    <mergeCell ref="K148:L148"/>
    <mergeCell ref="M148:N148"/>
    <mergeCell ref="O148:P148"/>
    <mergeCell ref="Q148:R148"/>
    <mergeCell ref="M70:N70"/>
    <mergeCell ref="O70:P70"/>
    <mergeCell ref="Q70:R70"/>
    <mergeCell ref="AU34:AU35"/>
    <mergeCell ref="AH34:AI34"/>
    <mergeCell ref="AU68:BI68"/>
    <mergeCell ref="A67:V67"/>
    <mergeCell ref="A70:A71"/>
    <mergeCell ref="B70:D70"/>
    <mergeCell ref="A68:V68"/>
    <mergeCell ref="X68:AS68"/>
    <mergeCell ref="AB34:AC34"/>
    <mergeCell ref="AD34:AE34"/>
    <mergeCell ref="AF34:AG34"/>
    <mergeCell ref="BF70:BH70"/>
    <mergeCell ref="A146:V146"/>
    <mergeCell ref="X146:AS146"/>
    <mergeCell ref="BK146:BO146"/>
    <mergeCell ref="S70:T70"/>
    <mergeCell ref="U70:V70"/>
    <mergeCell ref="X70:X71"/>
    <mergeCell ref="Y70:AA70"/>
    <mergeCell ref="AB70:AC70"/>
    <mergeCell ref="AD70:AE70"/>
    <mergeCell ref="AF70:AG70"/>
    <mergeCell ref="AH70:AI70"/>
    <mergeCell ref="AJ70:AK70"/>
    <mergeCell ref="A145:V145"/>
    <mergeCell ref="X145:AS145"/>
    <mergeCell ref="BL107:BM107"/>
    <mergeCell ref="BN107:BO107"/>
    <mergeCell ref="AU104:BI104"/>
    <mergeCell ref="BK104:BO104"/>
    <mergeCell ref="BK105:BO105"/>
    <mergeCell ref="BK107:BK108"/>
    <mergeCell ref="AU107:AU108"/>
    <mergeCell ref="AV107:BE107"/>
    <mergeCell ref="BF107:BH107"/>
    <mergeCell ref="BK70:BK71"/>
    <mergeCell ref="BK145:BO145"/>
    <mergeCell ref="BL70:BM70"/>
    <mergeCell ref="BN70:BO70"/>
    <mergeCell ref="BK34:BK35"/>
    <mergeCell ref="BL34:BM34"/>
    <mergeCell ref="BN34:BO34"/>
    <mergeCell ref="BN148:BO148"/>
    <mergeCell ref="AU148:AU149"/>
    <mergeCell ref="AB148:AC148"/>
    <mergeCell ref="AD148:AE148"/>
    <mergeCell ref="AF148:AG148"/>
    <mergeCell ref="AH148:AI148"/>
    <mergeCell ref="AJ148:AK148"/>
    <mergeCell ref="AV148:BE148"/>
    <mergeCell ref="BF148:BH148"/>
    <mergeCell ref="BK148:BK149"/>
    <mergeCell ref="BL148:BM148"/>
    <mergeCell ref="AL148:AM148"/>
    <mergeCell ref="AN148:AO148"/>
    <mergeCell ref="AP148:AQ148"/>
    <mergeCell ref="AR148:AS148"/>
    <mergeCell ref="BI148:BI149"/>
    <mergeCell ref="BK67:BO67"/>
    <mergeCell ref="BK68:BO68"/>
  </mergeCells>
  <printOptions horizontalCentered="1"/>
  <pageMargins left="0.51181102362204722" right="0.11811023622047245" top="0.35433070866141736" bottom="0.35433070866141736" header="0.31496062992125984" footer="0.31496062992125984"/>
  <pageSetup paperSize="9" scale="85" firstPageNumber="114" fitToWidth="0" fitToHeight="0" orientation="landscape" useFirstPageNumber="1" horizontalDpi="300" verticalDpi="300" r:id="rId1"/>
  <headerFooter>
    <oddFooter>Page &amp;P</oddFooter>
  </headerFooter>
  <rowBreaks count="5" manualBreakCount="5">
    <brk id="30" max="16383" man="1"/>
    <brk id="66" max="16383" man="1"/>
    <brk id="103" max="16383" man="1"/>
    <brk id="144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showZeros="0" zoomScale="70" zoomScaleNormal="70" workbookViewId="0">
      <selection activeCell="I19" sqref="I19"/>
    </sheetView>
  </sheetViews>
  <sheetFormatPr baseColWidth="10" defaultColWidth="11.453125" defaultRowHeight="14.5"/>
  <cols>
    <col min="1" max="1" width="30.08984375" style="71" customWidth="1"/>
    <col min="2" max="2" width="10.36328125" style="71" customWidth="1"/>
    <col min="3" max="3" width="7.36328125" style="71" customWidth="1"/>
    <col min="4" max="4" width="9.54296875" style="77" customWidth="1"/>
    <col min="5" max="5" width="9" style="77" customWidth="1"/>
    <col min="6" max="6" width="14.453125" style="77" customWidth="1"/>
    <col min="7" max="7" width="16" style="71" customWidth="1"/>
    <col min="8" max="8" width="16.54296875" style="71" customWidth="1"/>
    <col min="9" max="9" width="17.90625" style="71" customWidth="1"/>
    <col min="10" max="10" width="10.36328125" style="71" customWidth="1"/>
    <col min="11" max="11" width="10" style="77" customWidth="1"/>
    <col min="12" max="12" width="11.453125" style="70"/>
    <col min="13" max="13" width="12" style="70" bestFit="1" customWidth="1"/>
    <col min="14" max="14" width="13" style="70" bestFit="1" customWidth="1"/>
    <col min="15" max="16384" width="11.453125" style="70"/>
  </cols>
  <sheetData>
    <row r="1" spans="1:11" ht="28.5">
      <c r="A1" s="1118" t="s">
        <v>479</v>
      </c>
      <c r="B1" s="1118"/>
      <c r="C1" s="1118"/>
      <c r="D1" s="1118"/>
      <c r="E1" s="1118"/>
      <c r="F1" s="1118"/>
      <c r="G1" s="1118"/>
      <c r="H1" s="1118"/>
      <c r="I1" s="1118"/>
      <c r="J1" s="1118"/>
      <c r="K1" s="1118"/>
    </row>
    <row r="2" spans="1:11">
      <c r="A2" s="1119" t="s">
        <v>480</v>
      </c>
      <c r="B2" s="1119"/>
      <c r="C2" s="1119"/>
      <c r="D2" s="1119"/>
      <c r="E2" s="1119"/>
      <c r="F2" s="1119"/>
      <c r="G2" s="1119"/>
      <c r="H2" s="1119"/>
      <c r="I2" s="1119"/>
      <c r="J2" s="1119"/>
      <c r="K2" s="1119"/>
    </row>
    <row r="3" spans="1:11">
      <c r="A3" s="1119" t="s">
        <v>293</v>
      </c>
      <c r="B3" s="1119"/>
      <c r="C3" s="1119"/>
      <c r="D3" s="1119"/>
      <c r="E3" s="1119"/>
      <c r="F3" s="1119"/>
      <c r="G3" s="1119"/>
      <c r="H3" s="1119"/>
      <c r="I3" s="1119"/>
      <c r="J3" s="1119"/>
      <c r="K3" s="1119"/>
    </row>
    <row r="4" spans="1:11" ht="8.25" customHeight="1" thickBot="1">
      <c r="A4" s="924"/>
      <c r="B4" s="674"/>
      <c r="C4" s="674"/>
      <c r="D4" s="674"/>
      <c r="E4" s="674"/>
      <c r="F4" s="674"/>
      <c r="G4" s="674"/>
      <c r="H4" s="674"/>
      <c r="I4" s="674"/>
      <c r="J4" s="675"/>
      <c r="K4" s="675"/>
    </row>
    <row r="5" spans="1:11" ht="21.75" customHeight="1">
      <c r="A5" s="1120" t="s">
        <v>312</v>
      </c>
      <c r="B5" s="610" t="s">
        <v>301</v>
      </c>
      <c r="C5" s="611"/>
      <c r="D5" s="1108" t="s">
        <v>302</v>
      </c>
      <c r="E5" s="1110" t="s">
        <v>344</v>
      </c>
      <c r="F5" s="1110" t="s">
        <v>345</v>
      </c>
      <c r="G5" s="1112" t="s">
        <v>346</v>
      </c>
      <c r="H5" s="1113"/>
      <c r="I5" s="1113"/>
      <c r="J5" s="1113"/>
      <c r="K5" s="1114"/>
    </row>
    <row r="6" spans="1:11" ht="44.25" customHeight="1">
      <c r="A6" s="1121"/>
      <c r="B6" s="938" t="s">
        <v>313</v>
      </c>
      <c r="C6" s="939" t="s">
        <v>314</v>
      </c>
      <c r="D6" s="1109"/>
      <c r="E6" s="1111"/>
      <c r="F6" s="1111"/>
      <c r="G6" s="678" t="s">
        <v>258</v>
      </c>
      <c r="H6" s="678" t="s">
        <v>347</v>
      </c>
      <c r="I6" s="678" t="s">
        <v>348</v>
      </c>
      <c r="J6" s="678" t="s">
        <v>261</v>
      </c>
      <c r="K6" s="940" t="s">
        <v>342</v>
      </c>
    </row>
    <row r="7" spans="1:11" ht="14.15" customHeight="1">
      <c r="A7" s="941" t="s">
        <v>266</v>
      </c>
      <c r="B7" s="942">
        <f>SUM(B36:B40)</f>
        <v>397</v>
      </c>
      <c r="C7" s="943">
        <f t="shared" ref="C7" si="0">SUM(C36:C40)</f>
        <v>216</v>
      </c>
      <c r="D7" s="943">
        <f t="shared" ref="D7:J7" si="1">SUM(D36:D40)</f>
        <v>9</v>
      </c>
      <c r="E7" s="943">
        <f t="shared" si="1"/>
        <v>8</v>
      </c>
      <c r="F7" s="943">
        <f t="shared" si="1"/>
        <v>6</v>
      </c>
      <c r="G7" s="943">
        <f t="shared" si="1"/>
        <v>0</v>
      </c>
      <c r="H7" s="943">
        <f t="shared" si="1"/>
        <v>0</v>
      </c>
      <c r="I7" s="943">
        <f t="shared" si="1"/>
        <v>10</v>
      </c>
      <c r="J7" s="943">
        <f t="shared" si="1"/>
        <v>2</v>
      </c>
      <c r="K7" s="944">
        <f>SUM(K36:K40)</f>
        <v>12</v>
      </c>
    </row>
    <row r="8" spans="1:11" ht="14.15" customHeight="1">
      <c r="A8" s="941" t="s">
        <v>8</v>
      </c>
      <c r="B8" s="942">
        <f>SUM(B42:B45)</f>
        <v>2121</v>
      </c>
      <c r="C8" s="943">
        <f t="shared" ref="C8:D8" si="2">SUM(C42:C45)</f>
        <v>1047</v>
      </c>
      <c r="D8" s="943">
        <f t="shared" si="2"/>
        <v>86</v>
      </c>
      <c r="E8" s="943">
        <f>SUM(E42:E45)</f>
        <v>84</v>
      </c>
      <c r="F8" s="943">
        <f t="shared" ref="F8:K8" si="3">SUM(F42:F45)</f>
        <v>77</v>
      </c>
      <c r="G8" s="943">
        <f t="shared" si="3"/>
        <v>78</v>
      </c>
      <c r="H8" s="943">
        <f t="shared" si="3"/>
        <v>3</v>
      </c>
      <c r="I8" s="943">
        <f t="shared" si="3"/>
        <v>12</v>
      </c>
      <c r="J8" s="943">
        <f t="shared" si="3"/>
        <v>0</v>
      </c>
      <c r="K8" s="944">
        <f t="shared" si="3"/>
        <v>93</v>
      </c>
    </row>
    <row r="9" spans="1:11" ht="14.15" customHeight="1">
      <c r="A9" s="941" t="s">
        <v>13</v>
      </c>
      <c r="B9" s="942">
        <f>SUM(B47:B54)</f>
        <v>1804</v>
      </c>
      <c r="C9" s="943">
        <f t="shared" ref="C9:D9" si="4">SUM(C47:C54)</f>
        <v>934</v>
      </c>
      <c r="D9" s="943">
        <f t="shared" si="4"/>
        <v>67</v>
      </c>
      <c r="E9" s="943">
        <f t="shared" ref="E9:K9" si="5">SUM(E47:E54)</f>
        <v>44</v>
      </c>
      <c r="F9" s="943">
        <f t="shared" si="5"/>
        <v>39</v>
      </c>
      <c r="G9" s="943">
        <f t="shared" si="5"/>
        <v>7</v>
      </c>
      <c r="H9" s="943">
        <f t="shared" si="5"/>
        <v>19</v>
      </c>
      <c r="I9" s="943">
        <f t="shared" si="5"/>
        <v>43</v>
      </c>
      <c r="J9" s="943">
        <f t="shared" si="5"/>
        <v>0</v>
      </c>
      <c r="K9" s="944">
        <f t="shared" si="5"/>
        <v>69</v>
      </c>
    </row>
    <row r="10" spans="1:11" ht="14.15" customHeight="1">
      <c r="A10" s="941" t="s">
        <v>22</v>
      </c>
      <c r="B10" s="942">
        <f>SUM(B56:B61)</f>
        <v>4150</v>
      </c>
      <c r="C10" s="943">
        <f t="shared" ref="C10:D10" si="6">SUM(C56:C61)</f>
        <v>2300</v>
      </c>
      <c r="D10" s="943">
        <f t="shared" si="6"/>
        <v>138</v>
      </c>
      <c r="E10" s="943">
        <f t="shared" ref="E10:K10" si="7">SUM(E56:E61)</f>
        <v>123</v>
      </c>
      <c r="F10" s="943">
        <f t="shared" si="7"/>
        <v>94</v>
      </c>
      <c r="G10" s="943">
        <f t="shared" si="7"/>
        <v>0</v>
      </c>
      <c r="H10" s="943">
        <f t="shared" si="7"/>
        <v>9</v>
      </c>
      <c r="I10" s="943">
        <f t="shared" si="7"/>
        <v>98</v>
      </c>
      <c r="J10" s="943">
        <f t="shared" si="7"/>
        <v>13</v>
      </c>
      <c r="K10" s="944">
        <f t="shared" si="7"/>
        <v>120</v>
      </c>
    </row>
    <row r="11" spans="1:11" ht="14.15" customHeight="1">
      <c r="A11" s="941" t="s">
        <v>29</v>
      </c>
      <c r="B11" s="942">
        <f>SUM(B63:B66)</f>
        <v>0</v>
      </c>
      <c r="C11" s="943">
        <f t="shared" ref="C11:D11" si="8">SUM(C63:C66)</f>
        <v>0</v>
      </c>
      <c r="D11" s="943">
        <f t="shared" si="8"/>
        <v>0</v>
      </c>
      <c r="E11" s="943">
        <f t="shared" ref="E11:K11" si="9">SUM(E63:E66)</f>
        <v>0</v>
      </c>
      <c r="F11" s="943">
        <f t="shared" si="9"/>
        <v>0</v>
      </c>
      <c r="G11" s="943">
        <f t="shared" si="9"/>
        <v>0</v>
      </c>
      <c r="H11" s="943">
        <f t="shared" si="9"/>
        <v>0</v>
      </c>
      <c r="I11" s="943">
        <f t="shared" si="9"/>
        <v>0</v>
      </c>
      <c r="J11" s="943">
        <f t="shared" si="9"/>
        <v>0</v>
      </c>
      <c r="K11" s="944">
        <f t="shared" si="9"/>
        <v>0</v>
      </c>
    </row>
    <row r="12" spans="1:11" ht="14.15" customHeight="1">
      <c r="A12" s="941" t="s">
        <v>34</v>
      </c>
      <c r="B12" s="942">
        <f>SUM(B73:B75)</f>
        <v>0</v>
      </c>
      <c r="C12" s="943">
        <f t="shared" ref="C12:D12" si="10">SUM(C73:C75)</f>
        <v>0</v>
      </c>
      <c r="D12" s="943">
        <f t="shared" si="10"/>
        <v>0</v>
      </c>
      <c r="E12" s="943">
        <f t="shared" ref="E12:K12" si="11">SUM(E73:E75)</f>
        <v>0</v>
      </c>
      <c r="F12" s="943">
        <f t="shared" si="11"/>
        <v>0</v>
      </c>
      <c r="G12" s="943">
        <f t="shared" si="11"/>
        <v>0</v>
      </c>
      <c r="H12" s="943">
        <f t="shared" si="11"/>
        <v>0</v>
      </c>
      <c r="I12" s="943">
        <f t="shared" si="11"/>
        <v>0</v>
      </c>
      <c r="J12" s="943">
        <f t="shared" si="11"/>
        <v>0</v>
      </c>
      <c r="K12" s="944">
        <f t="shared" si="11"/>
        <v>0</v>
      </c>
    </row>
    <row r="13" spans="1:11" ht="14.15" customHeight="1">
      <c r="A13" s="941" t="s">
        <v>267</v>
      </c>
      <c r="B13" s="942">
        <f>SUM(B77:B85)</f>
        <v>450</v>
      </c>
      <c r="C13" s="943">
        <f t="shared" ref="C13:D13" si="12">SUM(C77:C85)</f>
        <v>223</v>
      </c>
      <c r="D13" s="943">
        <f t="shared" si="12"/>
        <v>10</v>
      </c>
      <c r="E13" s="943">
        <f t="shared" ref="E13:K13" si="13">SUM(E77:E85)</f>
        <v>10</v>
      </c>
      <c r="F13" s="943">
        <f t="shared" si="13"/>
        <v>5</v>
      </c>
      <c r="G13" s="943">
        <f t="shared" si="13"/>
        <v>4</v>
      </c>
      <c r="H13" s="943">
        <f t="shared" si="13"/>
        <v>0</v>
      </c>
      <c r="I13" s="943">
        <f t="shared" si="13"/>
        <v>7</v>
      </c>
      <c r="J13" s="943">
        <f t="shared" si="13"/>
        <v>2</v>
      </c>
      <c r="K13" s="944">
        <f t="shared" si="13"/>
        <v>13</v>
      </c>
    </row>
    <row r="14" spans="1:11" ht="14.15" customHeight="1">
      <c r="A14" s="941" t="s">
        <v>268</v>
      </c>
      <c r="B14" s="942">
        <f>SUM(B87:B91)</f>
        <v>1430</v>
      </c>
      <c r="C14" s="943">
        <f t="shared" ref="C14:D14" si="14">SUM(C87:C91)</f>
        <v>705</v>
      </c>
      <c r="D14" s="943">
        <f t="shared" si="14"/>
        <v>29</v>
      </c>
      <c r="E14" s="943">
        <f t="shared" ref="E14:K14" si="15">SUM(E87:E91)</f>
        <v>29</v>
      </c>
      <c r="F14" s="943">
        <f t="shared" si="15"/>
        <v>26</v>
      </c>
      <c r="G14" s="943">
        <f t="shared" si="15"/>
        <v>8</v>
      </c>
      <c r="H14" s="943">
        <f t="shared" si="15"/>
        <v>1</v>
      </c>
      <c r="I14" s="943">
        <f t="shared" si="15"/>
        <v>21</v>
      </c>
      <c r="J14" s="943">
        <f t="shared" si="15"/>
        <v>22</v>
      </c>
      <c r="K14" s="944">
        <f t="shared" si="15"/>
        <v>36</v>
      </c>
    </row>
    <row r="15" spans="1:11" ht="14.15" customHeight="1">
      <c r="A15" s="941" t="s">
        <v>54</v>
      </c>
      <c r="B15" s="942">
        <f>SUM(B93:B99)</f>
        <v>1461</v>
      </c>
      <c r="C15" s="943">
        <f t="shared" ref="C15:D15" si="16">SUM(C93:C99)</f>
        <v>763</v>
      </c>
      <c r="D15" s="943">
        <f t="shared" si="16"/>
        <v>41</v>
      </c>
      <c r="E15" s="943">
        <f t="shared" ref="E15:K15" si="17">SUM(E93:E99)</f>
        <v>37</v>
      </c>
      <c r="F15" s="943">
        <f t="shared" si="17"/>
        <v>14</v>
      </c>
      <c r="G15" s="943">
        <f t="shared" si="17"/>
        <v>19</v>
      </c>
      <c r="H15" s="943">
        <f t="shared" si="17"/>
        <v>1</v>
      </c>
      <c r="I15" s="943">
        <f t="shared" si="17"/>
        <v>16</v>
      </c>
      <c r="J15" s="943">
        <f t="shared" si="17"/>
        <v>4</v>
      </c>
      <c r="K15" s="944">
        <f t="shared" si="17"/>
        <v>40</v>
      </c>
    </row>
    <row r="16" spans="1:11" ht="14.15" customHeight="1">
      <c r="A16" s="941" t="s">
        <v>62</v>
      </c>
      <c r="B16" s="942">
        <f>SUM(B101:B103)</f>
        <v>0</v>
      </c>
      <c r="C16" s="943">
        <f t="shared" ref="C16:D16" si="18">SUM(C101:C103)</f>
        <v>0</v>
      </c>
      <c r="D16" s="943">
        <f t="shared" si="18"/>
        <v>0</v>
      </c>
      <c r="E16" s="943">
        <f t="shared" ref="E16:K16" si="19">SUM(E101:E103)</f>
        <v>0</v>
      </c>
      <c r="F16" s="943">
        <f t="shared" si="19"/>
        <v>0</v>
      </c>
      <c r="G16" s="943">
        <f t="shared" si="19"/>
        <v>0</v>
      </c>
      <c r="H16" s="943">
        <f t="shared" si="19"/>
        <v>0</v>
      </c>
      <c r="I16" s="943">
        <f t="shared" si="19"/>
        <v>0</v>
      </c>
      <c r="J16" s="943">
        <f t="shared" si="19"/>
        <v>0</v>
      </c>
      <c r="K16" s="944">
        <f t="shared" si="19"/>
        <v>0</v>
      </c>
    </row>
    <row r="17" spans="1:11" ht="14.15" customHeight="1">
      <c r="A17" s="941" t="s">
        <v>66</v>
      </c>
      <c r="B17" s="942">
        <f>SUM(B110:B115)</f>
        <v>1018</v>
      </c>
      <c r="C17" s="943">
        <f t="shared" ref="C17:D17" si="20">SUM(C110:C115)</f>
        <v>501</v>
      </c>
      <c r="D17" s="943">
        <f t="shared" si="20"/>
        <v>32</v>
      </c>
      <c r="E17" s="943">
        <f t="shared" ref="E17:K17" si="21">SUM(E110:E115)</f>
        <v>31</v>
      </c>
      <c r="F17" s="943">
        <f t="shared" si="21"/>
        <v>20</v>
      </c>
      <c r="G17" s="943">
        <f t="shared" si="21"/>
        <v>13</v>
      </c>
      <c r="H17" s="943">
        <f t="shared" si="21"/>
        <v>1</v>
      </c>
      <c r="I17" s="943">
        <f t="shared" si="21"/>
        <v>19</v>
      </c>
      <c r="J17" s="943">
        <f t="shared" si="21"/>
        <v>0</v>
      </c>
      <c r="K17" s="944">
        <f t="shared" si="21"/>
        <v>33</v>
      </c>
    </row>
    <row r="18" spans="1:11" ht="14.15" customHeight="1">
      <c r="A18" s="941" t="s">
        <v>73</v>
      </c>
      <c r="B18" s="942">
        <f>SUM(B117:B118)</f>
        <v>0</v>
      </c>
      <c r="C18" s="943">
        <f t="shared" ref="C18:D18" si="22">SUM(C117:C118)</f>
        <v>0</v>
      </c>
      <c r="D18" s="943">
        <f t="shared" si="22"/>
        <v>0</v>
      </c>
      <c r="E18" s="943">
        <f t="shared" ref="E18:K18" si="23">SUM(E117:E118)</f>
        <v>0</v>
      </c>
      <c r="F18" s="943">
        <f t="shared" si="23"/>
        <v>0</v>
      </c>
      <c r="G18" s="943">
        <f t="shared" si="23"/>
        <v>0</v>
      </c>
      <c r="H18" s="943">
        <f t="shared" si="23"/>
        <v>0</v>
      </c>
      <c r="I18" s="943">
        <f t="shared" si="23"/>
        <v>0</v>
      </c>
      <c r="J18" s="943">
        <f t="shared" si="23"/>
        <v>0</v>
      </c>
      <c r="K18" s="944">
        <f t="shared" si="23"/>
        <v>0</v>
      </c>
    </row>
    <row r="19" spans="1:11" ht="14.15" customHeight="1">
      <c r="A19" s="941" t="s">
        <v>76</v>
      </c>
      <c r="B19" s="942">
        <f>SUM(B120:B124)</f>
        <v>1425</v>
      </c>
      <c r="C19" s="943">
        <f t="shared" ref="C19:D19" si="24">SUM(C120:C124)</f>
        <v>713</v>
      </c>
      <c r="D19" s="943">
        <f t="shared" si="24"/>
        <v>24</v>
      </c>
      <c r="E19" s="943">
        <f t="shared" ref="E19:K19" si="25">SUM(E120:E124)</f>
        <v>37</v>
      </c>
      <c r="F19" s="943">
        <f t="shared" si="25"/>
        <v>22</v>
      </c>
      <c r="G19" s="943">
        <f t="shared" si="25"/>
        <v>1</v>
      </c>
      <c r="H19" s="943">
        <f t="shared" si="25"/>
        <v>3</v>
      </c>
      <c r="I19" s="943">
        <f t="shared" si="25"/>
        <v>29</v>
      </c>
      <c r="J19" s="943">
        <f t="shared" si="25"/>
        <v>1</v>
      </c>
      <c r="K19" s="944">
        <f t="shared" si="25"/>
        <v>34</v>
      </c>
    </row>
    <row r="20" spans="1:11" ht="14.15" customHeight="1">
      <c r="A20" s="941" t="s">
        <v>82</v>
      </c>
      <c r="B20" s="942">
        <f>SUM(B126:B130)</f>
        <v>2161</v>
      </c>
      <c r="C20" s="943">
        <f t="shared" ref="C20:D20" si="26">SUM(C126:C130)</f>
        <v>1129</v>
      </c>
      <c r="D20" s="943">
        <f t="shared" si="26"/>
        <v>57</v>
      </c>
      <c r="E20" s="943">
        <f t="shared" ref="E20:K20" si="27">SUM(E126:E130)</f>
        <v>49</v>
      </c>
      <c r="F20" s="943">
        <f t="shared" si="27"/>
        <v>47</v>
      </c>
      <c r="G20" s="943">
        <f t="shared" si="27"/>
        <v>30</v>
      </c>
      <c r="H20" s="943">
        <f t="shared" si="27"/>
        <v>3</v>
      </c>
      <c r="I20" s="943">
        <f t="shared" si="27"/>
        <v>30</v>
      </c>
      <c r="J20" s="943">
        <f t="shared" si="27"/>
        <v>0</v>
      </c>
      <c r="K20" s="944">
        <f t="shared" si="27"/>
        <v>63</v>
      </c>
    </row>
    <row r="21" spans="1:11" ht="14.15" customHeight="1">
      <c r="A21" s="941" t="s">
        <v>88</v>
      </c>
      <c r="B21" s="942">
        <f>SUM(B132:B134)</f>
        <v>99</v>
      </c>
      <c r="C21" s="943">
        <f t="shared" ref="C21:D21" si="28">SUM(C132:C134)</f>
        <v>57</v>
      </c>
      <c r="D21" s="943">
        <f t="shared" si="28"/>
        <v>2</v>
      </c>
      <c r="E21" s="943">
        <f t="shared" ref="E21:K21" si="29">SUM(E132:E134)</f>
        <v>2</v>
      </c>
      <c r="F21" s="943">
        <f t="shared" si="29"/>
        <v>2</v>
      </c>
      <c r="G21" s="943">
        <f t="shared" si="29"/>
        <v>0</v>
      </c>
      <c r="H21" s="943">
        <f t="shared" si="29"/>
        <v>2</v>
      </c>
      <c r="I21" s="943">
        <f t="shared" si="29"/>
        <v>2</v>
      </c>
      <c r="J21" s="943">
        <f t="shared" si="29"/>
        <v>0</v>
      </c>
      <c r="K21" s="944">
        <f t="shared" si="29"/>
        <v>4</v>
      </c>
    </row>
    <row r="22" spans="1:11" ht="14.15" customHeight="1">
      <c r="A22" s="941" t="s">
        <v>92</v>
      </c>
      <c r="B22" s="942">
        <f>SUM(B136:B138)</f>
        <v>632</v>
      </c>
      <c r="C22" s="943">
        <f t="shared" ref="C22:D22" si="30">SUM(C136:C138)</f>
        <v>339</v>
      </c>
      <c r="D22" s="943">
        <f t="shared" si="30"/>
        <v>22</v>
      </c>
      <c r="E22" s="943">
        <f t="shared" ref="E22:K22" si="31">SUM(E136:E138)</f>
        <v>18</v>
      </c>
      <c r="F22" s="943">
        <f t="shared" si="31"/>
        <v>15</v>
      </c>
      <c r="G22" s="943">
        <f t="shared" si="31"/>
        <v>2</v>
      </c>
      <c r="H22" s="943">
        <f t="shared" si="31"/>
        <v>2</v>
      </c>
      <c r="I22" s="943">
        <f t="shared" si="31"/>
        <v>14</v>
      </c>
      <c r="J22" s="943">
        <f t="shared" si="31"/>
        <v>0</v>
      </c>
      <c r="K22" s="944">
        <f t="shared" si="31"/>
        <v>18</v>
      </c>
    </row>
    <row r="23" spans="1:11" ht="14.15" customHeight="1">
      <c r="A23" s="941" t="s">
        <v>96</v>
      </c>
      <c r="B23" s="942">
        <f>SUM(B140:B144)</f>
        <v>0</v>
      </c>
      <c r="C23" s="943">
        <f t="shared" ref="C23:D23" si="32">SUM(C140:C144)</f>
        <v>0</v>
      </c>
      <c r="D23" s="943">
        <f t="shared" si="32"/>
        <v>0</v>
      </c>
      <c r="E23" s="943">
        <f t="shared" ref="E23:K23" si="33">SUM(E140:E144)</f>
        <v>0</v>
      </c>
      <c r="F23" s="943">
        <f t="shared" si="33"/>
        <v>0</v>
      </c>
      <c r="G23" s="943">
        <f t="shared" si="33"/>
        <v>0</v>
      </c>
      <c r="H23" s="943">
        <f t="shared" si="33"/>
        <v>0</v>
      </c>
      <c r="I23" s="943">
        <f t="shared" si="33"/>
        <v>0</v>
      </c>
      <c r="J23" s="943">
        <f t="shared" si="33"/>
        <v>0</v>
      </c>
      <c r="K23" s="944">
        <f t="shared" si="33"/>
        <v>0</v>
      </c>
    </row>
    <row r="24" spans="1:11" ht="14.15" customHeight="1">
      <c r="A24" s="941" t="s">
        <v>102</v>
      </c>
      <c r="B24" s="942">
        <f>SUM(B152:B156)</f>
        <v>888</v>
      </c>
      <c r="C24" s="943">
        <f t="shared" ref="C24:D24" si="34">SUM(C152:C156)</f>
        <v>479</v>
      </c>
      <c r="D24" s="943">
        <f t="shared" si="34"/>
        <v>19</v>
      </c>
      <c r="E24" s="943">
        <f t="shared" ref="E24:K24" si="35">SUM(E152:E156)</f>
        <v>17</v>
      </c>
      <c r="F24" s="943">
        <f t="shared" si="35"/>
        <v>15</v>
      </c>
      <c r="G24" s="943">
        <f t="shared" si="35"/>
        <v>0</v>
      </c>
      <c r="H24" s="943">
        <f t="shared" si="35"/>
        <v>4</v>
      </c>
      <c r="I24" s="943">
        <f t="shared" si="35"/>
        <v>19</v>
      </c>
      <c r="J24" s="943">
        <f t="shared" si="35"/>
        <v>4</v>
      </c>
      <c r="K24" s="944">
        <f t="shared" si="35"/>
        <v>27</v>
      </c>
    </row>
    <row r="25" spans="1:11" ht="14.15" customHeight="1">
      <c r="A25" s="941" t="s">
        <v>108</v>
      </c>
      <c r="B25" s="942">
        <f>SUM(B158:B161)</f>
        <v>0</v>
      </c>
      <c r="C25" s="943">
        <f t="shared" ref="C25:D25" si="36">SUM(C158:C161)</f>
        <v>0</v>
      </c>
      <c r="D25" s="943">
        <f t="shared" si="36"/>
        <v>0</v>
      </c>
      <c r="E25" s="943">
        <f t="shared" ref="E25:K25" si="37">SUM(E158:E161)</f>
        <v>0</v>
      </c>
      <c r="F25" s="943">
        <f t="shared" si="37"/>
        <v>0</v>
      </c>
      <c r="G25" s="943">
        <f t="shared" si="37"/>
        <v>0</v>
      </c>
      <c r="H25" s="943">
        <f t="shared" si="37"/>
        <v>0</v>
      </c>
      <c r="I25" s="943">
        <f t="shared" si="37"/>
        <v>0</v>
      </c>
      <c r="J25" s="943">
        <f t="shared" si="37"/>
        <v>0</v>
      </c>
      <c r="K25" s="944">
        <f t="shared" si="37"/>
        <v>0</v>
      </c>
    </row>
    <row r="26" spans="1:11" ht="14.15" customHeight="1">
      <c r="A26" s="941" t="s">
        <v>113</v>
      </c>
      <c r="B26" s="942">
        <f>SUM(B163:B169)</f>
        <v>92</v>
      </c>
      <c r="C26" s="943">
        <f t="shared" ref="C26:D26" si="38">SUM(C163:C169)</f>
        <v>56</v>
      </c>
      <c r="D26" s="943">
        <f t="shared" si="38"/>
        <v>3</v>
      </c>
      <c r="E26" s="943">
        <f t="shared" ref="E26:K26" si="39">SUM(E163:E169)</f>
        <v>3</v>
      </c>
      <c r="F26" s="943">
        <f t="shared" si="39"/>
        <v>2</v>
      </c>
      <c r="G26" s="943">
        <f t="shared" si="39"/>
        <v>0</v>
      </c>
      <c r="H26" s="943">
        <f t="shared" si="39"/>
        <v>0</v>
      </c>
      <c r="I26" s="943">
        <f t="shared" si="39"/>
        <v>3</v>
      </c>
      <c r="J26" s="943">
        <f t="shared" si="39"/>
        <v>0</v>
      </c>
      <c r="K26" s="944">
        <f t="shared" si="39"/>
        <v>3</v>
      </c>
    </row>
    <row r="27" spans="1:11" ht="14.15" customHeight="1">
      <c r="A27" s="941" t="s">
        <v>121</v>
      </c>
      <c r="B27" s="942">
        <f>SUM(B171:B177)</f>
        <v>2426</v>
      </c>
      <c r="C27" s="943">
        <f t="shared" ref="C27:D27" si="40">SUM(C171:C177)</f>
        <v>1279</v>
      </c>
      <c r="D27" s="943">
        <f t="shared" si="40"/>
        <v>126</v>
      </c>
      <c r="E27" s="943">
        <f t="shared" ref="E27:K27" si="41">SUM(E171:E177)</f>
        <v>115</v>
      </c>
      <c r="F27" s="943">
        <f t="shared" si="41"/>
        <v>107</v>
      </c>
      <c r="G27" s="943">
        <f t="shared" si="41"/>
        <v>32</v>
      </c>
      <c r="H27" s="943">
        <f t="shared" si="41"/>
        <v>64</v>
      </c>
      <c r="I27" s="943">
        <f t="shared" si="41"/>
        <v>22</v>
      </c>
      <c r="J27" s="943">
        <f t="shared" si="41"/>
        <v>0</v>
      </c>
      <c r="K27" s="944">
        <f t="shared" si="41"/>
        <v>118</v>
      </c>
    </row>
    <row r="28" spans="1:11" ht="14.15" customHeight="1">
      <c r="A28" s="941" t="s">
        <v>129</v>
      </c>
      <c r="B28" s="942">
        <f>SUM(B179:B184)</f>
        <v>1736</v>
      </c>
      <c r="C28" s="943">
        <f t="shared" ref="C28:D28" si="42">SUM(C179:C184)</f>
        <v>922</v>
      </c>
      <c r="D28" s="943">
        <f t="shared" si="42"/>
        <v>23</v>
      </c>
      <c r="E28" s="943">
        <f t="shared" ref="E28:K28" si="43">SUM(E179:E184)</f>
        <v>35</v>
      </c>
      <c r="F28" s="943">
        <f t="shared" si="43"/>
        <v>22</v>
      </c>
      <c r="G28" s="943">
        <f t="shared" si="43"/>
        <v>29</v>
      </c>
      <c r="H28" s="943">
        <f t="shared" si="43"/>
        <v>2</v>
      </c>
      <c r="I28" s="943">
        <f t="shared" si="43"/>
        <v>13</v>
      </c>
      <c r="J28" s="943">
        <f t="shared" si="43"/>
        <v>1</v>
      </c>
      <c r="K28" s="944">
        <f t="shared" si="43"/>
        <v>45</v>
      </c>
    </row>
    <row r="29" spans="1:11" ht="14.15" customHeight="1" thickBot="1">
      <c r="A29" s="925" t="s">
        <v>315</v>
      </c>
      <c r="B29" s="945">
        <f>SUM(B7:B28)</f>
        <v>22290</v>
      </c>
      <c r="C29" s="946">
        <f t="shared" ref="C29:J29" si="44">SUM(C7:C28)</f>
        <v>11663</v>
      </c>
      <c r="D29" s="946">
        <f t="shared" si="44"/>
        <v>688</v>
      </c>
      <c r="E29" s="946">
        <f>SUM(E7:E28)</f>
        <v>642</v>
      </c>
      <c r="F29" s="946">
        <f>SUM(F7:F28)</f>
        <v>513</v>
      </c>
      <c r="G29" s="946">
        <f t="shared" si="44"/>
        <v>223</v>
      </c>
      <c r="H29" s="946">
        <f t="shared" si="44"/>
        <v>114</v>
      </c>
      <c r="I29" s="946">
        <f t="shared" si="44"/>
        <v>358</v>
      </c>
      <c r="J29" s="946">
        <f t="shared" si="44"/>
        <v>49</v>
      </c>
      <c r="K29" s="947">
        <f>SUM(K7:K28)</f>
        <v>728</v>
      </c>
    </row>
    <row r="30" spans="1:11" ht="15.75" customHeight="1">
      <c r="A30" s="1105" t="s">
        <v>481</v>
      </c>
      <c r="B30" s="1105"/>
      <c r="C30" s="1105"/>
      <c r="D30" s="1105"/>
      <c r="E30" s="1105"/>
      <c r="F30" s="1105"/>
      <c r="G30" s="1105"/>
      <c r="H30" s="1105"/>
      <c r="I30" s="1105"/>
      <c r="J30" s="1105"/>
      <c r="K30" s="1105"/>
    </row>
    <row r="31" spans="1:11" ht="15.75" customHeight="1">
      <c r="A31" s="1097" t="s">
        <v>293</v>
      </c>
      <c r="B31" s="1097"/>
      <c r="C31" s="1097"/>
      <c r="D31" s="1097"/>
      <c r="E31" s="1097"/>
      <c r="F31" s="1097"/>
      <c r="G31" s="1097"/>
      <c r="H31" s="1097"/>
      <c r="I31" s="1097"/>
      <c r="J31" s="1097"/>
      <c r="K31" s="1097"/>
    </row>
    <row r="32" spans="1:11" ht="9" customHeight="1" thickBot="1">
      <c r="A32" s="77"/>
      <c r="B32" s="77"/>
      <c r="C32" s="77"/>
      <c r="G32" s="77"/>
      <c r="H32" s="77"/>
      <c r="I32" s="77"/>
      <c r="J32" s="77"/>
    </row>
    <row r="33" spans="1:11" ht="16.5" customHeight="1">
      <c r="A33" s="1098" t="s">
        <v>0</v>
      </c>
      <c r="B33" s="894" t="s">
        <v>301</v>
      </c>
      <c r="C33" s="894"/>
      <c r="D33" s="1100" t="s">
        <v>302</v>
      </c>
      <c r="E33" s="1102" t="s">
        <v>344</v>
      </c>
      <c r="F33" s="1115" t="s">
        <v>367</v>
      </c>
      <c r="G33" s="1115" t="s">
        <v>303</v>
      </c>
      <c r="H33" s="1115"/>
      <c r="I33" s="1115"/>
      <c r="J33" s="1115"/>
      <c r="K33" s="1117"/>
    </row>
    <row r="34" spans="1:11" ht="36.75" customHeight="1">
      <c r="A34" s="1099"/>
      <c r="B34" s="948" t="s">
        <v>313</v>
      </c>
      <c r="C34" s="948" t="s">
        <v>314</v>
      </c>
      <c r="D34" s="1101"/>
      <c r="E34" s="1103"/>
      <c r="F34" s="1116"/>
      <c r="G34" s="949" t="s">
        <v>258</v>
      </c>
      <c r="H34" s="949" t="s">
        <v>347</v>
      </c>
      <c r="I34" s="949" t="s">
        <v>348</v>
      </c>
      <c r="J34" s="948" t="s">
        <v>261</v>
      </c>
      <c r="K34" s="950" t="s">
        <v>342</v>
      </c>
    </row>
    <row r="35" spans="1:11" ht="14.15" customHeight="1">
      <c r="A35" s="930" t="s">
        <v>266</v>
      </c>
      <c r="B35" s="949"/>
      <c r="C35" s="949"/>
      <c r="D35" s="949"/>
      <c r="E35" s="949"/>
      <c r="F35" s="949"/>
      <c r="G35" s="949"/>
      <c r="H35" s="949"/>
      <c r="I35" s="949"/>
      <c r="J35" s="949"/>
      <c r="K35" s="879"/>
    </row>
    <row r="36" spans="1:11" ht="14.15" customHeight="1">
      <c r="A36" s="929" t="s">
        <v>145</v>
      </c>
      <c r="B36" s="935">
        <v>184</v>
      </c>
      <c r="C36" s="935">
        <v>102</v>
      </c>
      <c r="D36" s="935">
        <v>4</v>
      </c>
      <c r="E36" s="935">
        <v>5</v>
      </c>
      <c r="F36" s="935">
        <v>3</v>
      </c>
      <c r="G36" s="935"/>
      <c r="H36" s="935"/>
      <c r="I36" s="935">
        <v>7</v>
      </c>
      <c r="J36" s="935"/>
      <c r="K36" s="951">
        <f>SUM(G36:J36)</f>
        <v>7</v>
      </c>
    </row>
    <row r="37" spans="1:11" ht="14.15" customHeight="1">
      <c r="A37" s="929" t="s">
        <v>146</v>
      </c>
      <c r="B37" s="935"/>
      <c r="C37" s="935"/>
      <c r="D37" s="935"/>
      <c r="E37" s="935"/>
      <c r="F37" s="935"/>
      <c r="G37" s="935"/>
      <c r="H37" s="935"/>
      <c r="I37" s="935"/>
      <c r="J37" s="935"/>
      <c r="K37" s="951">
        <f t="shared" ref="K37:K55" si="45">SUM(G37:J37)</f>
        <v>0</v>
      </c>
    </row>
    <row r="38" spans="1:11" ht="14.15" customHeight="1">
      <c r="A38" s="929" t="s">
        <v>147</v>
      </c>
      <c r="B38" s="935">
        <v>213</v>
      </c>
      <c r="C38" s="935">
        <v>114</v>
      </c>
      <c r="D38" s="935">
        <v>5</v>
      </c>
      <c r="E38" s="935">
        <v>3</v>
      </c>
      <c r="F38" s="935">
        <v>3</v>
      </c>
      <c r="G38" s="935"/>
      <c r="H38" s="935"/>
      <c r="I38" s="935">
        <v>3</v>
      </c>
      <c r="J38" s="935">
        <v>2</v>
      </c>
      <c r="K38" s="951">
        <f t="shared" si="45"/>
        <v>5</v>
      </c>
    </row>
    <row r="39" spans="1:11" ht="14.15" customHeight="1">
      <c r="A39" s="929" t="s">
        <v>148</v>
      </c>
      <c r="B39" s="935"/>
      <c r="C39" s="935"/>
      <c r="D39" s="935"/>
      <c r="E39" s="935"/>
      <c r="F39" s="935"/>
      <c r="G39" s="935"/>
      <c r="H39" s="935"/>
      <c r="I39" s="935"/>
      <c r="J39" s="935"/>
      <c r="K39" s="951">
        <f t="shared" si="45"/>
        <v>0</v>
      </c>
    </row>
    <row r="40" spans="1:11" ht="14.15" customHeight="1">
      <c r="A40" s="929" t="s">
        <v>149</v>
      </c>
      <c r="B40" s="935"/>
      <c r="C40" s="935"/>
      <c r="D40" s="935"/>
      <c r="E40" s="935"/>
      <c r="F40" s="935"/>
      <c r="G40" s="935"/>
      <c r="H40" s="935"/>
      <c r="I40" s="935"/>
      <c r="J40" s="935"/>
      <c r="K40" s="951">
        <f t="shared" si="45"/>
        <v>0</v>
      </c>
    </row>
    <row r="41" spans="1:11" ht="14.15" customHeight="1">
      <c r="A41" s="930" t="s">
        <v>8</v>
      </c>
      <c r="B41" s="949"/>
      <c r="C41" s="949"/>
      <c r="D41" s="949"/>
      <c r="E41" s="949"/>
      <c r="F41" s="949"/>
      <c r="G41" s="949"/>
      <c r="H41" s="949"/>
      <c r="I41" s="949"/>
      <c r="J41" s="949"/>
      <c r="K41" s="951">
        <f t="shared" si="45"/>
        <v>0</v>
      </c>
    </row>
    <row r="42" spans="1:11" ht="14.15" customHeight="1">
      <c r="A42" s="929" t="s">
        <v>9</v>
      </c>
      <c r="B42" s="935">
        <v>46</v>
      </c>
      <c r="C42" s="935">
        <v>27</v>
      </c>
      <c r="D42" s="935">
        <v>1</v>
      </c>
      <c r="E42" s="935">
        <v>1</v>
      </c>
      <c r="F42" s="935">
        <v>1</v>
      </c>
      <c r="G42" s="935"/>
      <c r="H42" s="935">
        <v>1</v>
      </c>
      <c r="I42" s="935"/>
      <c r="J42" s="935"/>
      <c r="K42" s="951">
        <f t="shared" si="45"/>
        <v>1</v>
      </c>
    </row>
    <row r="43" spans="1:11" ht="14.15" customHeight="1">
      <c r="A43" s="929" t="s">
        <v>150</v>
      </c>
      <c r="B43" s="935">
        <v>244</v>
      </c>
      <c r="C43" s="935">
        <v>125</v>
      </c>
      <c r="D43" s="935">
        <v>9</v>
      </c>
      <c r="E43" s="935">
        <v>7</v>
      </c>
      <c r="F43" s="935">
        <v>6</v>
      </c>
      <c r="G43" s="935">
        <v>6</v>
      </c>
      <c r="H43" s="935"/>
      <c r="I43" s="935">
        <v>1</v>
      </c>
      <c r="J43" s="935"/>
      <c r="K43" s="951">
        <f t="shared" si="45"/>
        <v>7</v>
      </c>
    </row>
    <row r="44" spans="1:11" ht="14.15" customHeight="1">
      <c r="A44" s="929" t="s">
        <v>151</v>
      </c>
      <c r="B44" s="935">
        <v>1831</v>
      </c>
      <c r="C44" s="935">
        <v>895</v>
      </c>
      <c r="D44" s="935">
        <v>76</v>
      </c>
      <c r="E44" s="935">
        <v>76</v>
      </c>
      <c r="F44" s="935">
        <v>70</v>
      </c>
      <c r="G44" s="935">
        <v>72</v>
      </c>
      <c r="H44" s="935">
        <v>2</v>
      </c>
      <c r="I44" s="935">
        <v>11</v>
      </c>
      <c r="J44" s="935"/>
      <c r="K44" s="951">
        <f t="shared" si="45"/>
        <v>85</v>
      </c>
    </row>
    <row r="45" spans="1:11" ht="14.15" customHeight="1">
      <c r="A45" s="929" t="s">
        <v>152</v>
      </c>
      <c r="B45" s="935"/>
      <c r="C45" s="935"/>
      <c r="D45" s="935"/>
      <c r="E45" s="935"/>
      <c r="F45" s="935"/>
      <c r="G45" s="935"/>
      <c r="H45" s="935"/>
      <c r="I45" s="935"/>
      <c r="J45" s="935"/>
      <c r="K45" s="951">
        <f t="shared" si="45"/>
        <v>0</v>
      </c>
    </row>
    <row r="46" spans="1:11" ht="14.15" customHeight="1">
      <c r="A46" s="930" t="s">
        <v>13</v>
      </c>
      <c r="B46" s="949"/>
      <c r="C46" s="949"/>
      <c r="D46" s="949"/>
      <c r="E46" s="949"/>
      <c r="F46" s="949"/>
      <c r="G46" s="949"/>
      <c r="H46" s="949"/>
      <c r="I46" s="949"/>
      <c r="J46" s="949"/>
      <c r="K46" s="951">
        <f t="shared" si="45"/>
        <v>0</v>
      </c>
    </row>
    <row r="47" spans="1:11" ht="14.15" customHeight="1">
      <c r="A47" s="929" t="s">
        <v>153</v>
      </c>
      <c r="B47" s="935"/>
      <c r="C47" s="935"/>
      <c r="D47" s="935"/>
      <c r="E47" s="935"/>
      <c r="F47" s="935"/>
      <c r="G47" s="935"/>
      <c r="H47" s="935"/>
      <c r="I47" s="935"/>
      <c r="J47" s="935"/>
      <c r="K47" s="951">
        <f t="shared" si="45"/>
        <v>0</v>
      </c>
    </row>
    <row r="48" spans="1:11" ht="14.15" customHeight="1">
      <c r="A48" s="929" t="s">
        <v>154</v>
      </c>
      <c r="B48" s="935"/>
      <c r="C48" s="935"/>
      <c r="D48" s="935"/>
      <c r="E48" s="935"/>
      <c r="F48" s="935"/>
      <c r="G48" s="935"/>
      <c r="H48" s="935"/>
      <c r="I48" s="935"/>
      <c r="J48" s="935"/>
      <c r="K48" s="951">
        <f t="shared" si="45"/>
        <v>0</v>
      </c>
    </row>
    <row r="49" spans="1:17" ht="14.15" customHeight="1">
      <c r="A49" s="929" t="s">
        <v>155</v>
      </c>
      <c r="B49" s="935"/>
      <c r="C49" s="935"/>
      <c r="D49" s="935"/>
      <c r="E49" s="935"/>
      <c r="F49" s="935"/>
      <c r="G49" s="935"/>
      <c r="H49" s="935"/>
      <c r="I49" s="935"/>
      <c r="J49" s="935"/>
      <c r="K49" s="951">
        <f t="shared" si="45"/>
        <v>0</v>
      </c>
    </row>
    <row r="50" spans="1:17" ht="14.15" customHeight="1">
      <c r="A50" s="929" t="s">
        <v>156</v>
      </c>
      <c r="B50" s="935">
        <v>34</v>
      </c>
      <c r="C50" s="935">
        <v>14</v>
      </c>
      <c r="D50" s="935">
        <v>2</v>
      </c>
      <c r="E50" s="935">
        <v>2</v>
      </c>
      <c r="F50" s="935">
        <v>2</v>
      </c>
      <c r="G50" s="935">
        <v>1</v>
      </c>
      <c r="H50" s="935">
        <v>1</v>
      </c>
      <c r="I50" s="935"/>
      <c r="J50" s="935"/>
      <c r="K50" s="951">
        <f t="shared" si="45"/>
        <v>2</v>
      </c>
    </row>
    <row r="51" spans="1:17" ht="13.5" customHeight="1">
      <c r="A51" s="952" t="s">
        <v>157</v>
      </c>
      <c r="B51" s="935"/>
      <c r="C51" s="935"/>
      <c r="D51" s="935"/>
      <c r="E51" s="935"/>
      <c r="F51" s="935"/>
      <c r="G51" s="935"/>
      <c r="H51" s="935"/>
      <c r="I51" s="935"/>
      <c r="J51" s="935"/>
      <c r="K51" s="951">
        <f t="shared" si="45"/>
        <v>0</v>
      </c>
    </row>
    <row r="52" spans="1:17" ht="14.15" customHeight="1">
      <c r="A52" s="952" t="s">
        <v>158</v>
      </c>
      <c r="B52" s="935">
        <v>511</v>
      </c>
      <c r="C52" s="935">
        <v>288</v>
      </c>
      <c r="D52" s="935">
        <v>20</v>
      </c>
      <c r="E52" s="935">
        <v>15</v>
      </c>
      <c r="F52" s="935">
        <v>13</v>
      </c>
      <c r="G52" s="935">
        <v>2</v>
      </c>
      <c r="H52" s="935"/>
      <c r="I52" s="935">
        <v>13</v>
      </c>
      <c r="J52" s="935"/>
      <c r="K52" s="951">
        <f t="shared" si="45"/>
        <v>15</v>
      </c>
    </row>
    <row r="53" spans="1:17" ht="14.15" customHeight="1">
      <c r="A53" s="952" t="s">
        <v>159</v>
      </c>
      <c r="B53" s="935">
        <v>898</v>
      </c>
      <c r="C53" s="935">
        <v>439</v>
      </c>
      <c r="D53" s="935">
        <v>28</v>
      </c>
      <c r="E53" s="935">
        <v>16</v>
      </c>
      <c r="F53" s="935">
        <v>14</v>
      </c>
      <c r="G53" s="936">
        <v>3</v>
      </c>
      <c r="H53" s="936">
        <v>3</v>
      </c>
      <c r="I53" s="936">
        <v>26</v>
      </c>
      <c r="J53" s="936"/>
      <c r="K53" s="951">
        <f>SUM(G53:J53)</f>
        <v>32</v>
      </c>
    </row>
    <row r="54" spans="1:17" ht="14.15" customHeight="1">
      <c r="A54" s="929" t="s">
        <v>160</v>
      </c>
      <c r="B54" s="935">
        <v>361</v>
      </c>
      <c r="C54" s="935">
        <v>193</v>
      </c>
      <c r="D54" s="935">
        <v>17</v>
      </c>
      <c r="E54" s="935">
        <v>11</v>
      </c>
      <c r="F54" s="935">
        <v>10</v>
      </c>
      <c r="G54" s="936">
        <v>1</v>
      </c>
      <c r="H54" s="936">
        <v>15</v>
      </c>
      <c r="I54" s="936">
        <v>4</v>
      </c>
      <c r="J54" s="936"/>
      <c r="K54" s="951">
        <f t="shared" si="45"/>
        <v>20</v>
      </c>
    </row>
    <row r="55" spans="1:17" ht="14.15" customHeight="1">
      <c r="A55" s="930" t="s">
        <v>22</v>
      </c>
      <c r="B55" s="949"/>
      <c r="C55" s="949"/>
      <c r="D55" s="949"/>
      <c r="E55" s="949"/>
      <c r="F55" s="949"/>
      <c r="G55" s="949"/>
      <c r="H55" s="949"/>
      <c r="I55" s="949"/>
      <c r="J55" s="949"/>
      <c r="K55" s="951">
        <f t="shared" si="45"/>
        <v>0</v>
      </c>
    </row>
    <row r="56" spans="1:17" ht="14.15" customHeight="1">
      <c r="A56" s="929" t="s">
        <v>368</v>
      </c>
      <c r="B56" s="935">
        <v>1160</v>
      </c>
      <c r="C56" s="935">
        <v>551</v>
      </c>
      <c r="D56" s="935">
        <v>30</v>
      </c>
      <c r="E56" s="935">
        <v>33</v>
      </c>
      <c r="F56" s="935">
        <v>14</v>
      </c>
      <c r="G56" s="933">
        <v>0</v>
      </c>
      <c r="H56" s="933">
        <v>4</v>
      </c>
      <c r="I56" s="933">
        <v>19</v>
      </c>
      <c r="J56" s="933">
        <v>10</v>
      </c>
      <c r="K56" s="951">
        <v>33</v>
      </c>
      <c r="M56" s="934"/>
      <c r="P56" s="84"/>
      <c r="Q56" s="84"/>
    </row>
    <row r="57" spans="1:17" ht="14.15" customHeight="1">
      <c r="A57" s="929" t="s">
        <v>163</v>
      </c>
      <c r="B57" s="935">
        <v>2299</v>
      </c>
      <c r="C57" s="935">
        <v>1353</v>
      </c>
      <c r="D57" s="965">
        <v>69</v>
      </c>
      <c r="E57" s="965">
        <v>69</v>
      </c>
      <c r="F57" s="965">
        <v>63</v>
      </c>
      <c r="G57" s="966">
        <v>0</v>
      </c>
      <c r="H57" s="966">
        <v>4</v>
      </c>
      <c r="I57" s="966">
        <v>62</v>
      </c>
      <c r="J57" s="966"/>
      <c r="K57" s="967">
        <v>66</v>
      </c>
      <c r="M57" s="934"/>
      <c r="P57" s="84"/>
      <c r="Q57" s="84"/>
    </row>
    <row r="58" spans="1:17" ht="14.15" customHeight="1">
      <c r="A58" s="929" t="s">
        <v>164</v>
      </c>
      <c r="B58" s="935">
        <v>520</v>
      </c>
      <c r="C58" s="935">
        <v>306</v>
      </c>
      <c r="D58" s="935">
        <v>31</v>
      </c>
      <c r="E58" s="935">
        <v>16</v>
      </c>
      <c r="F58" s="935">
        <v>13</v>
      </c>
      <c r="G58" s="933">
        <v>0</v>
      </c>
      <c r="H58" s="933">
        <v>0</v>
      </c>
      <c r="I58" s="933">
        <v>15</v>
      </c>
      <c r="J58" s="933">
        <v>1</v>
      </c>
      <c r="K58" s="951">
        <v>16</v>
      </c>
      <c r="M58" s="934"/>
      <c r="P58" s="84"/>
    </row>
    <row r="59" spans="1:17" ht="14.15" customHeight="1">
      <c r="A59" s="929" t="s">
        <v>165</v>
      </c>
      <c r="B59" s="935">
        <v>0</v>
      </c>
      <c r="C59" s="935"/>
      <c r="D59" s="935"/>
      <c r="E59" s="935"/>
      <c r="F59" s="935"/>
      <c r="G59" s="933">
        <v>0</v>
      </c>
      <c r="H59" s="933">
        <v>0</v>
      </c>
      <c r="I59" s="933">
        <v>0</v>
      </c>
      <c r="J59" s="933">
        <v>0</v>
      </c>
      <c r="K59" s="951"/>
      <c r="M59" s="934"/>
    </row>
    <row r="60" spans="1:17" ht="14.15" customHeight="1">
      <c r="A60" s="929" t="s">
        <v>166</v>
      </c>
      <c r="B60" s="935">
        <v>0</v>
      </c>
      <c r="C60" s="935"/>
      <c r="D60" s="935"/>
      <c r="E60" s="935"/>
      <c r="F60" s="935"/>
      <c r="G60" s="933">
        <v>0</v>
      </c>
      <c r="H60" s="933">
        <v>0</v>
      </c>
      <c r="I60" s="933"/>
      <c r="J60" s="933">
        <v>0</v>
      </c>
      <c r="K60" s="951"/>
      <c r="M60" s="934"/>
    </row>
    <row r="61" spans="1:17" ht="14.15" customHeight="1">
      <c r="A61" s="929" t="s">
        <v>167</v>
      </c>
      <c r="B61" s="935">
        <v>171</v>
      </c>
      <c r="C61" s="935">
        <v>90</v>
      </c>
      <c r="D61" s="935">
        <v>8</v>
      </c>
      <c r="E61" s="935">
        <v>5</v>
      </c>
      <c r="F61" s="935">
        <v>4</v>
      </c>
      <c r="G61" s="933">
        <v>0</v>
      </c>
      <c r="H61" s="933">
        <v>1</v>
      </c>
      <c r="I61" s="933">
        <v>2</v>
      </c>
      <c r="J61" s="933">
        <v>2</v>
      </c>
      <c r="K61" s="951">
        <v>5</v>
      </c>
      <c r="M61" s="934"/>
    </row>
    <row r="62" spans="1:17" ht="14.15" customHeight="1">
      <c r="A62" s="930" t="s">
        <v>29</v>
      </c>
      <c r="B62" s="949"/>
      <c r="C62" s="949"/>
      <c r="D62" s="949"/>
      <c r="E62" s="949"/>
      <c r="F62" s="949"/>
      <c r="G62" s="949"/>
      <c r="H62" s="949"/>
      <c r="I62" s="949"/>
      <c r="J62" s="949"/>
      <c r="K62" s="879"/>
    </row>
    <row r="63" spans="1:17" ht="14.15" customHeight="1">
      <c r="A63" s="929" t="s">
        <v>294</v>
      </c>
      <c r="B63" s="935"/>
      <c r="C63" s="935"/>
      <c r="D63" s="935"/>
      <c r="E63" s="935"/>
      <c r="F63" s="935"/>
      <c r="G63" s="935"/>
      <c r="H63" s="935"/>
      <c r="I63" s="935"/>
      <c r="J63" s="935"/>
      <c r="K63" s="951"/>
    </row>
    <row r="64" spans="1:17" ht="14.15" customHeight="1">
      <c r="A64" s="929" t="s">
        <v>169</v>
      </c>
      <c r="B64" s="935"/>
      <c r="C64" s="935"/>
      <c r="D64" s="935"/>
      <c r="E64" s="935"/>
      <c r="F64" s="935"/>
      <c r="G64" s="935"/>
      <c r="H64" s="935"/>
      <c r="I64" s="935"/>
      <c r="J64" s="935"/>
      <c r="K64" s="951"/>
    </row>
    <row r="65" spans="1:11" ht="14.15" customHeight="1">
      <c r="A65" s="929" t="s">
        <v>304</v>
      </c>
      <c r="B65" s="935"/>
      <c r="C65" s="935"/>
      <c r="D65" s="935"/>
      <c r="E65" s="935"/>
      <c r="F65" s="935"/>
      <c r="G65" s="935"/>
      <c r="H65" s="935"/>
      <c r="I65" s="935"/>
      <c r="J65" s="935"/>
      <c r="K65" s="951"/>
    </row>
    <row r="66" spans="1:11" ht="14.15" customHeight="1" thickBot="1">
      <c r="A66" s="931" t="s">
        <v>171</v>
      </c>
      <c r="B66" s="953"/>
      <c r="C66" s="953"/>
      <c r="D66" s="953"/>
      <c r="E66" s="953"/>
      <c r="F66" s="953"/>
      <c r="G66" s="953"/>
      <c r="H66" s="953"/>
      <c r="I66" s="953"/>
      <c r="J66" s="953"/>
      <c r="K66" s="902"/>
    </row>
    <row r="67" spans="1:11" ht="15.75" customHeight="1">
      <c r="A67" s="1105" t="s">
        <v>481</v>
      </c>
      <c r="B67" s="1105"/>
      <c r="C67" s="1105"/>
      <c r="D67" s="1105"/>
      <c r="E67" s="1105"/>
      <c r="F67" s="1105"/>
      <c r="G67" s="1105"/>
      <c r="H67" s="1105"/>
      <c r="I67" s="1105"/>
      <c r="J67" s="1105"/>
      <c r="K67" s="1105"/>
    </row>
    <row r="68" spans="1:11" ht="15.75" customHeight="1">
      <c r="A68" s="1097" t="s">
        <v>293</v>
      </c>
      <c r="B68" s="1097"/>
      <c r="C68" s="1097"/>
      <c r="D68" s="1097"/>
      <c r="E68" s="1097"/>
      <c r="F68" s="1097"/>
      <c r="G68" s="1097"/>
      <c r="H68" s="1097"/>
      <c r="I68" s="1097"/>
      <c r="J68" s="1097"/>
      <c r="K68" s="1097"/>
    </row>
    <row r="69" spans="1:11" ht="11.25" customHeight="1" thickBot="1">
      <c r="A69" s="77"/>
      <c r="B69" s="77"/>
      <c r="C69" s="77"/>
      <c r="G69" s="77"/>
      <c r="H69" s="77"/>
      <c r="I69" s="77"/>
      <c r="J69" s="77"/>
    </row>
    <row r="70" spans="1:11" ht="15" customHeight="1">
      <c r="A70" s="1106" t="s">
        <v>0</v>
      </c>
      <c r="B70" s="610" t="s">
        <v>301</v>
      </c>
      <c r="C70" s="611"/>
      <c r="D70" s="1108" t="s">
        <v>302</v>
      </c>
      <c r="E70" s="1110" t="s">
        <v>344</v>
      </c>
      <c r="F70" s="1110" t="s">
        <v>345</v>
      </c>
      <c r="G70" s="1112" t="s">
        <v>346</v>
      </c>
      <c r="H70" s="1113"/>
      <c r="I70" s="1113"/>
      <c r="J70" s="1113"/>
      <c r="K70" s="1114"/>
    </row>
    <row r="71" spans="1:11" ht="53.25" customHeight="1">
      <c r="A71" s="1107"/>
      <c r="B71" s="938" t="s">
        <v>313</v>
      </c>
      <c r="C71" s="939" t="s">
        <v>314</v>
      </c>
      <c r="D71" s="1109"/>
      <c r="E71" s="1111"/>
      <c r="F71" s="1111"/>
      <c r="G71" s="678" t="s">
        <v>258</v>
      </c>
      <c r="H71" s="678" t="s">
        <v>347</v>
      </c>
      <c r="I71" s="678" t="s">
        <v>348</v>
      </c>
      <c r="J71" s="678" t="s">
        <v>261</v>
      </c>
      <c r="K71" s="940" t="s">
        <v>342</v>
      </c>
    </row>
    <row r="72" spans="1:11" ht="14.15" customHeight="1">
      <c r="A72" s="954" t="s">
        <v>34</v>
      </c>
      <c r="B72" s="955"/>
      <c r="C72" s="949"/>
      <c r="D72" s="949"/>
      <c r="E72" s="949"/>
      <c r="F72" s="949"/>
      <c r="G72" s="949"/>
      <c r="H72" s="949"/>
      <c r="I72" s="949"/>
      <c r="J72" s="949"/>
      <c r="K72" s="879"/>
    </row>
    <row r="73" spans="1:11" ht="14.15" customHeight="1">
      <c r="A73" s="956" t="s">
        <v>172</v>
      </c>
      <c r="B73" s="937"/>
      <c r="C73" s="935"/>
      <c r="D73" s="935"/>
      <c r="E73" s="935"/>
      <c r="F73" s="935"/>
      <c r="G73" s="935"/>
      <c r="H73" s="935"/>
      <c r="I73" s="935"/>
      <c r="J73" s="935"/>
      <c r="K73" s="951"/>
    </row>
    <row r="74" spans="1:11" ht="14.15" customHeight="1">
      <c r="A74" s="956" t="s">
        <v>173</v>
      </c>
      <c r="B74" s="937"/>
      <c r="C74" s="935"/>
      <c r="D74" s="935"/>
      <c r="E74" s="935"/>
      <c r="F74" s="935"/>
      <c r="G74" s="935"/>
      <c r="H74" s="935"/>
      <c r="I74" s="935"/>
      <c r="J74" s="935"/>
      <c r="K74" s="951"/>
    </row>
    <row r="75" spans="1:11" ht="14.15" customHeight="1">
      <c r="A75" s="956" t="s">
        <v>174</v>
      </c>
      <c r="B75" s="937"/>
      <c r="C75" s="935"/>
      <c r="D75" s="935"/>
      <c r="E75" s="935"/>
      <c r="F75" s="935"/>
      <c r="G75" s="935"/>
      <c r="H75" s="935"/>
      <c r="I75" s="935"/>
      <c r="J75" s="935"/>
      <c r="K75" s="951"/>
    </row>
    <row r="76" spans="1:11" ht="14.15" customHeight="1">
      <c r="A76" s="954" t="s">
        <v>267</v>
      </c>
      <c r="B76" s="955"/>
      <c r="C76" s="949"/>
      <c r="D76" s="949"/>
      <c r="E76" s="949"/>
      <c r="F76" s="949"/>
      <c r="G76" s="949"/>
      <c r="H76" s="949"/>
      <c r="I76" s="949"/>
      <c r="J76" s="949"/>
      <c r="K76" s="879"/>
    </row>
    <row r="77" spans="1:11" ht="14.15" customHeight="1">
      <c r="A77" s="956" t="s">
        <v>295</v>
      </c>
      <c r="B77" s="937"/>
      <c r="C77" s="935"/>
      <c r="D77" s="935"/>
      <c r="E77" s="935"/>
      <c r="F77" s="935"/>
      <c r="G77" s="935"/>
      <c r="H77" s="935"/>
      <c r="I77" s="935"/>
      <c r="J77" s="935"/>
      <c r="K77" s="957"/>
    </row>
    <row r="78" spans="1:11" ht="14.15" customHeight="1">
      <c r="A78" s="956" t="s">
        <v>176</v>
      </c>
      <c r="B78" s="937">
        <v>39</v>
      </c>
      <c r="C78" s="935">
        <v>21</v>
      </c>
      <c r="D78" s="935">
        <v>1</v>
      </c>
      <c r="E78" s="935">
        <v>1</v>
      </c>
      <c r="F78" s="935">
        <v>1</v>
      </c>
      <c r="G78" s="935"/>
      <c r="H78" s="935"/>
      <c r="I78" s="935"/>
      <c r="J78" s="935">
        <v>2</v>
      </c>
      <c r="K78" s="957">
        <v>2</v>
      </c>
    </row>
    <row r="79" spans="1:11" ht="14.15" customHeight="1">
      <c r="A79" s="956" t="s">
        <v>177</v>
      </c>
      <c r="B79" s="937"/>
      <c r="C79" s="935"/>
      <c r="D79" s="935"/>
      <c r="E79" s="935"/>
      <c r="F79" s="935"/>
      <c r="G79" s="935"/>
      <c r="H79" s="935"/>
      <c r="I79" s="935"/>
      <c r="J79" s="935"/>
      <c r="K79" s="957"/>
    </row>
    <row r="80" spans="1:11" ht="14.15" customHeight="1">
      <c r="A80" s="956" t="s">
        <v>178</v>
      </c>
      <c r="B80" s="937"/>
      <c r="C80" s="935"/>
      <c r="D80" s="935"/>
      <c r="E80" s="935"/>
      <c r="F80" s="935"/>
      <c r="G80" s="935"/>
      <c r="H80" s="935"/>
      <c r="I80" s="935"/>
      <c r="J80" s="935"/>
      <c r="K80" s="957"/>
    </row>
    <row r="81" spans="1:13" ht="14.15" customHeight="1">
      <c r="A81" s="956" t="s">
        <v>296</v>
      </c>
      <c r="B81" s="937">
        <v>31</v>
      </c>
      <c r="C81" s="935">
        <v>18</v>
      </c>
      <c r="D81" s="935">
        <v>1</v>
      </c>
      <c r="E81" s="935">
        <v>1</v>
      </c>
      <c r="F81" s="935">
        <v>1</v>
      </c>
      <c r="G81" s="935"/>
      <c r="H81" s="935"/>
      <c r="I81" s="935">
        <v>3</v>
      </c>
      <c r="J81" s="935"/>
      <c r="K81" s="957">
        <v>3</v>
      </c>
    </row>
    <row r="82" spans="1:13" ht="14.15" customHeight="1">
      <c r="A82" s="956" t="s">
        <v>180</v>
      </c>
      <c r="B82" s="937"/>
      <c r="C82" s="935"/>
      <c r="D82" s="935"/>
      <c r="E82" s="935"/>
      <c r="F82" s="935"/>
      <c r="G82" s="935"/>
      <c r="H82" s="935"/>
      <c r="I82" s="935"/>
      <c r="J82" s="935"/>
      <c r="K82" s="957"/>
    </row>
    <row r="83" spans="1:13" ht="14.15" customHeight="1">
      <c r="A83" s="956" t="s">
        <v>181</v>
      </c>
      <c r="B83" s="937"/>
      <c r="C83" s="935"/>
      <c r="D83" s="935"/>
      <c r="E83" s="935"/>
      <c r="F83" s="935"/>
      <c r="G83" s="935"/>
      <c r="H83" s="935"/>
      <c r="I83" s="935"/>
      <c r="J83" s="935"/>
      <c r="K83" s="957"/>
    </row>
    <row r="84" spans="1:13" ht="14.15" customHeight="1">
      <c r="A84" s="956" t="s">
        <v>182</v>
      </c>
      <c r="B84" s="937">
        <v>380</v>
      </c>
      <c r="C84" s="935">
        <v>184</v>
      </c>
      <c r="D84" s="935">
        <v>8</v>
      </c>
      <c r="E84" s="935">
        <v>8</v>
      </c>
      <c r="F84" s="935">
        <v>3</v>
      </c>
      <c r="G84" s="935">
        <v>4</v>
      </c>
      <c r="H84" s="935"/>
      <c r="I84" s="935">
        <v>4</v>
      </c>
      <c r="J84" s="935"/>
      <c r="K84" s="957">
        <v>8</v>
      </c>
    </row>
    <row r="85" spans="1:13" ht="14.15" customHeight="1">
      <c r="A85" s="956" t="s">
        <v>183</v>
      </c>
      <c r="B85" s="937"/>
      <c r="C85" s="935"/>
      <c r="D85" s="935"/>
      <c r="E85" s="935"/>
      <c r="F85" s="935"/>
      <c r="G85" s="935"/>
      <c r="H85" s="935"/>
      <c r="I85" s="935"/>
      <c r="J85" s="935"/>
      <c r="K85" s="957"/>
    </row>
    <row r="86" spans="1:13" ht="14.15" customHeight="1">
      <c r="A86" s="954" t="s">
        <v>268</v>
      </c>
      <c r="B86" s="955"/>
      <c r="C86" s="949"/>
      <c r="D86" s="949"/>
      <c r="E86" s="949"/>
      <c r="F86" s="949"/>
      <c r="G86" s="949"/>
      <c r="H86" s="949"/>
      <c r="I86" s="949"/>
      <c r="J86" s="949"/>
      <c r="K86" s="879"/>
    </row>
    <row r="87" spans="1:13" ht="14.15" customHeight="1">
      <c r="A87" s="956" t="s">
        <v>305</v>
      </c>
      <c r="B87" s="937">
        <v>731</v>
      </c>
      <c r="C87" s="935">
        <v>381</v>
      </c>
      <c r="D87" s="935">
        <v>15</v>
      </c>
      <c r="E87" s="935">
        <v>16</v>
      </c>
      <c r="F87" s="935">
        <v>16</v>
      </c>
      <c r="G87" s="935">
        <v>4</v>
      </c>
      <c r="H87" s="935"/>
      <c r="I87" s="935">
        <v>12</v>
      </c>
      <c r="J87" s="935">
        <v>16</v>
      </c>
      <c r="K87" s="813">
        <v>16</v>
      </c>
    </row>
    <row r="88" spans="1:13" ht="14.15" customHeight="1">
      <c r="A88" s="956" t="s">
        <v>185</v>
      </c>
      <c r="B88" s="937">
        <v>318</v>
      </c>
      <c r="C88" s="935">
        <v>154</v>
      </c>
      <c r="D88" s="936">
        <v>7</v>
      </c>
      <c r="E88" s="936">
        <v>7</v>
      </c>
      <c r="F88" s="936">
        <v>4</v>
      </c>
      <c r="G88" s="936">
        <v>2</v>
      </c>
      <c r="H88" s="936">
        <v>0</v>
      </c>
      <c r="I88" s="936">
        <v>2</v>
      </c>
      <c r="J88" s="936">
        <v>4</v>
      </c>
      <c r="K88" s="958">
        <v>8</v>
      </c>
    </row>
    <row r="89" spans="1:13" ht="14.15" customHeight="1">
      <c r="A89" s="956" t="s">
        <v>306</v>
      </c>
      <c r="B89" s="937">
        <v>30</v>
      </c>
      <c r="C89" s="935">
        <v>14</v>
      </c>
      <c r="D89" s="935">
        <v>1</v>
      </c>
      <c r="E89" s="935">
        <v>1</v>
      </c>
      <c r="F89" s="935">
        <v>1</v>
      </c>
      <c r="G89" s="935"/>
      <c r="H89" s="935"/>
      <c r="I89" s="935">
        <v>1</v>
      </c>
      <c r="J89" s="935"/>
      <c r="K89" s="813">
        <v>1</v>
      </c>
    </row>
    <row r="90" spans="1:13" ht="14.15" customHeight="1">
      <c r="A90" s="956" t="s">
        <v>297</v>
      </c>
      <c r="B90" s="937">
        <v>229</v>
      </c>
      <c r="C90" s="935">
        <v>106</v>
      </c>
      <c r="D90" s="935">
        <v>4</v>
      </c>
      <c r="E90" s="935">
        <v>3</v>
      </c>
      <c r="F90" s="935">
        <v>3</v>
      </c>
      <c r="G90" s="936">
        <v>1</v>
      </c>
      <c r="H90" s="936"/>
      <c r="I90" s="936">
        <v>6</v>
      </c>
      <c r="J90" s="936">
        <v>2</v>
      </c>
      <c r="K90" s="958">
        <f t="shared" ref="K90:K91" si="46">SUM(G90:J90)</f>
        <v>9</v>
      </c>
      <c r="M90" s="84"/>
    </row>
    <row r="91" spans="1:13" ht="14.15" customHeight="1">
      <c r="A91" s="956" t="s">
        <v>188</v>
      </c>
      <c r="B91" s="937">
        <v>122</v>
      </c>
      <c r="C91" s="935">
        <v>50</v>
      </c>
      <c r="D91" s="935">
        <v>2</v>
      </c>
      <c r="E91" s="935">
        <v>2</v>
      </c>
      <c r="F91" s="935">
        <v>2</v>
      </c>
      <c r="G91" s="936">
        <v>1</v>
      </c>
      <c r="H91" s="936">
        <v>1</v>
      </c>
      <c r="I91" s="936"/>
      <c r="J91" s="936"/>
      <c r="K91" s="958">
        <f t="shared" si="46"/>
        <v>2</v>
      </c>
    </row>
    <row r="92" spans="1:13" ht="14.15" customHeight="1">
      <c r="A92" s="954" t="s">
        <v>54</v>
      </c>
      <c r="B92" s="937"/>
      <c r="C92" s="935"/>
      <c r="D92" s="935"/>
      <c r="E92" s="935"/>
      <c r="F92" s="935"/>
      <c r="G92" s="935"/>
      <c r="H92" s="935"/>
      <c r="I92" s="935"/>
      <c r="J92" s="935"/>
      <c r="K92" s="951"/>
    </row>
    <row r="93" spans="1:13" ht="14.15" customHeight="1">
      <c r="A93" s="956" t="s">
        <v>307</v>
      </c>
      <c r="B93" s="955"/>
      <c r="C93" s="949"/>
      <c r="D93" s="949"/>
      <c r="E93" s="949"/>
      <c r="F93" s="949"/>
      <c r="G93" s="949"/>
      <c r="H93" s="949"/>
      <c r="I93" s="949"/>
      <c r="J93" s="949"/>
      <c r="K93" s="957"/>
    </row>
    <row r="94" spans="1:13" ht="14.15" customHeight="1">
      <c r="A94" s="956" t="s">
        <v>190</v>
      </c>
      <c r="B94" s="937">
        <v>250</v>
      </c>
      <c r="C94" s="935">
        <v>130</v>
      </c>
      <c r="D94" s="935">
        <v>10</v>
      </c>
      <c r="E94" s="935">
        <v>9</v>
      </c>
      <c r="F94" s="935">
        <v>5</v>
      </c>
      <c r="G94" s="936"/>
      <c r="H94" s="936"/>
      <c r="I94" s="936">
        <v>10</v>
      </c>
      <c r="J94" s="936"/>
      <c r="K94" s="958">
        <v>10</v>
      </c>
    </row>
    <row r="95" spans="1:13" ht="14.15" customHeight="1">
      <c r="A95" s="956" t="s">
        <v>191</v>
      </c>
      <c r="B95" s="937"/>
      <c r="C95" s="935"/>
      <c r="D95" s="935"/>
      <c r="E95" s="935"/>
      <c r="F95" s="935"/>
      <c r="G95" s="935"/>
      <c r="H95" s="935"/>
      <c r="I95" s="935"/>
      <c r="J95" s="935"/>
      <c r="K95" s="957"/>
    </row>
    <row r="96" spans="1:13" ht="14.15" customHeight="1">
      <c r="A96" s="956" t="s">
        <v>192</v>
      </c>
      <c r="B96" s="937"/>
      <c r="C96" s="935"/>
      <c r="D96" s="935"/>
      <c r="E96" s="935"/>
      <c r="F96" s="935"/>
      <c r="G96" s="935"/>
      <c r="H96" s="935"/>
      <c r="I96" s="935"/>
      <c r="J96" s="935"/>
      <c r="K96" s="957"/>
    </row>
    <row r="97" spans="1:11" ht="14.15" customHeight="1">
      <c r="A97" s="956" t="s">
        <v>193</v>
      </c>
      <c r="B97" s="937">
        <v>916</v>
      </c>
      <c r="C97" s="935">
        <v>480</v>
      </c>
      <c r="D97" s="935">
        <v>24</v>
      </c>
      <c r="E97" s="935">
        <v>21</v>
      </c>
      <c r="F97" s="935">
        <v>2</v>
      </c>
      <c r="G97" s="935">
        <v>17</v>
      </c>
      <c r="H97" s="935"/>
      <c r="I97" s="935"/>
      <c r="J97" s="935">
        <v>4</v>
      </c>
      <c r="K97" s="957">
        <v>21</v>
      </c>
    </row>
    <row r="98" spans="1:11" ht="14.15" customHeight="1">
      <c r="A98" s="956" t="s">
        <v>194</v>
      </c>
      <c r="B98" s="937">
        <v>194</v>
      </c>
      <c r="C98" s="935">
        <v>97</v>
      </c>
      <c r="D98" s="935">
        <v>4</v>
      </c>
      <c r="E98" s="935">
        <v>4</v>
      </c>
      <c r="F98" s="935">
        <v>4</v>
      </c>
      <c r="G98" s="936">
        <v>2</v>
      </c>
      <c r="H98" s="936">
        <v>1</v>
      </c>
      <c r="I98" s="936">
        <v>1</v>
      </c>
      <c r="J98" s="936"/>
      <c r="K98" s="957">
        <v>4</v>
      </c>
    </row>
    <row r="99" spans="1:11" ht="14.15" customHeight="1">
      <c r="A99" s="956" t="s">
        <v>195</v>
      </c>
      <c r="B99" s="937">
        <v>101</v>
      </c>
      <c r="C99" s="935">
        <v>56</v>
      </c>
      <c r="D99" s="935">
        <v>3</v>
      </c>
      <c r="E99" s="935">
        <v>3</v>
      </c>
      <c r="F99" s="935">
        <v>3</v>
      </c>
      <c r="G99" s="935"/>
      <c r="H99" s="935"/>
      <c r="I99" s="935">
        <v>5</v>
      </c>
      <c r="J99" s="935"/>
      <c r="K99" s="957">
        <v>5</v>
      </c>
    </row>
    <row r="100" spans="1:11" ht="14.15" customHeight="1">
      <c r="A100" s="954" t="s">
        <v>62</v>
      </c>
      <c r="B100" s="955"/>
      <c r="C100" s="949"/>
      <c r="D100" s="949"/>
      <c r="E100" s="949"/>
      <c r="F100" s="949"/>
      <c r="G100" s="949"/>
      <c r="H100" s="949"/>
      <c r="I100" s="949"/>
      <c r="J100" s="949"/>
      <c r="K100" s="957"/>
    </row>
    <row r="101" spans="1:11" ht="14.15" customHeight="1">
      <c r="A101" s="956" t="s">
        <v>196</v>
      </c>
      <c r="B101" s="937"/>
      <c r="C101" s="935"/>
      <c r="D101" s="935"/>
      <c r="E101" s="935"/>
      <c r="F101" s="935"/>
      <c r="G101" s="935"/>
      <c r="H101" s="935"/>
      <c r="I101" s="935"/>
      <c r="J101" s="935"/>
      <c r="K101" s="951"/>
    </row>
    <row r="102" spans="1:11" ht="14.15" customHeight="1">
      <c r="A102" s="956" t="s">
        <v>197</v>
      </c>
      <c r="B102" s="937"/>
      <c r="C102" s="935"/>
      <c r="D102" s="935"/>
      <c r="E102" s="935"/>
      <c r="F102" s="935"/>
      <c r="G102" s="935"/>
      <c r="H102" s="935"/>
      <c r="I102" s="935"/>
      <c r="J102" s="935"/>
      <c r="K102" s="951"/>
    </row>
    <row r="103" spans="1:11" ht="14.15" customHeight="1" thickBot="1">
      <c r="A103" s="926" t="s">
        <v>198</v>
      </c>
      <c r="B103" s="959"/>
      <c r="C103" s="953"/>
      <c r="D103" s="953"/>
      <c r="E103" s="953"/>
      <c r="F103" s="953"/>
      <c r="G103" s="953"/>
      <c r="H103" s="953"/>
      <c r="I103" s="953"/>
      <c r="J103" s="953"/>
      <c r="K103" s="960"/>
    </row>
    <row r="104" spans="1:11" ht="15.75" customHeight="1">
      <c r="A104" s="1105" t="s">
        <v>481</v>
      </c>
      <c r="B104" s="1105"/>
      <c r="C104" s="1105"/>
      <c r="D104" s="1105"/>
      <c r="E104" s="1105"/>
      <c r="F104" s="1105"/>
      <c r="G104" s="1105"/>
      <c r="H104" s="1105"/>
      <c r="I104" s="1105"/>
      <c r="J104" s="1105"/>
      <c r="K104" s="1105"/>
    </row>
    <row r="105" spans="1:11" ht="15.75" customHeight="1">
      <c r="A105" s="1097" t="s">
        <v>293</v>
      </c>
      <c r="B105" s="1097"/>
      <c r="C105" s="1097"/>
      <c r="D105" s="1097"/>
      <c r="E105" s="1097"/>
      <c r="F105" s="1097"/>
      <c r="G105" s="1097"/>
      <c r="H105" s="1097"/>
      <c r="I105" s="1097"/>
      <c r="J105" s="1097"/>
      <c r="K105" s="1097"/>
    </row>
    <row r="106" spans="1:11" ht="8.25" customHeight="1" thickBot="1">
      <c r="A106" s="77"/>
      <c r="B106" s="77"/>
      <c r="C106" s="77"/>
      <c r="G106" s="77"/>
      <c r="H106" s="77"/>
      <c r="I106" s="77"/>
      <c r="J106" s="77"/>
    </row>
    <row r="107" spans="1:11" ht="15" customHeight="1">
      <c r="A107" s="1106" t="s">
        <v>0</v>
      </c>
      <c r="B107" s="610" t="s">
        <v>301</v>
      </c>
      <c r="C107" s="611"/>
      <c r="D107" s="1108" t="s">
        <v>302</v>
      </c>
      <c r="E107" s="1110" t="s">
        <v>344</v>
      </c>
      <c r="F107" s="1110" t="s">
        <v>345</v>
      </c>
      <c r="G107" s="1112" t="s">
        <v>346</v>
      </c>
      <c r="H107" s="1113"/>
      <c r="I107" s="1113"/>
      <c r="J107" s="1113"/>
      <c r="K107" s="1114"/>
    </row>
    <row r="108" spans="1:11" ht="52.5" customHeight="1">
      <c r="A108" s="1107"/>
      <c r="B108" s="938" t="s">
        <v>313</v>
      </c>
      <c r="C108" s="939" t="s">
        <v>314</v>
      </c>
      <c r="D108" s="1109"/>
      <c r="E108" s="1111"/>
      <c r="F108" s="1111"/>
      <c r="G108" s="678" t="s">
        <v>258</v>
      </c>
      <c r="H108" s="678" t="s">
        <v>347</v>
      </c>
      <c r="I108" s="678" t="s">
        <v>348</v>
      </c>
      <c r="J108" s="678" t="s">
        <v>261</v>
      </c>
      <c r="K108" s="940" t="s">
        <v>342</v>
      </c>
    </row>
    <row r="109" spans="1:11" ht="14.15" customHeight="1">
      <c r="A109" s="954" t="s">
        <v>66</v>
      </c>
      <c r="B109" s="955"/>
      <c r="C109" s="949"/>
      <c r="D109" s="949"/>
      <c r="E109" s="949"/>
      <c r="F109" s="949"/>
      <c r="G109" s="949"/>
      <c r="H109" s="949"/>
      <c r="I109" s="949"/>
      <c r="J109" s="949"/>
      <c r="K109" s="879"/>
    </row>
    <row r="110" spans="1:11" ht="14.15" customHeight="1">
      <c r="A110" s="956" t="s">
        <v>199</v>
      </c>
      <c r="B110" s="937">
        <v>77</v>
      </c>
      <c r="C110" s="935">
        <v>38</v>
      </c>
      <c r="D110" s="935">
        <v>2</v>
      </c>
      <c r="E110" s="935">
        <v>2</v>
      </c>
      <c r="F110" s="935">
        <v>2</v>
      </c>
      <c r="G110" s="935">
        <v>2</v>
      </c>
      <c r="H110" s="935">
        <v>1</v>
      </c>
      <c r="I110" s="935"/>
      <c r="J110" s="935"/>
      <c r="K110" s="961">
        <v>3</v>
      </c>
    </row>
    <row r="111" spans="1:11" ht="14.15" customHeight="1">
      <c r="A111" s="956" t="s">
        <v>200</v>
      </c>
      <c r="B111" s="937">
        <v>732</v>
      </c>
      <c r="C111" s="935">
        <v>350</v>
      </c>
      <c r="D111" s="935">
        <v>23</v>
      </c>
      <c r="E111" s="935">
        <v>23</v>
      </c>
      <c r="F111" s="935">
        <v>13</v>
      </c>
      <c r="G111" s="936">
        <v>10</v>
      </c>
      <c r="H111" s="936"/>
      <c r="I111" s="936">
        <v>13</v>
      </c>
      <c r="J111" s="936"/>
      <c r="K111" s="958">
        <f t="shared" ref="K111" si="47">SUM(G111:J111)</f>
        <v>23</v>
      </c>
    </row>
    <row r="112" spans="1:11" ht="14.15" customHeight="1">
      <c r="A112" s="956" t="s">
        <v>201</v>
      </c>
      <c r="B112" s="937">
        <v>209</v>
      </c>
      <c r="C112" s="935">
        <v>113</v>
      </c>
      <c r="D112" s="935">
        <v>7</v>
      </c>
      <c r="E112" s="935">
        <v>6</v>
      </c>
      <c r="F112" s="935">
        <v>5</v>
      </c>
      <c r="G112" s="935">
        <v>1</v>
      </c>
      <c r="H112" s="935"/>
      <c r="I112" s="935">
        <v>6</v>
      </c>
      <c r="J112" s="935"/>
      <c r="K112" s="957">
        <v>7</v>
      </c>
    </row>
    <row r="113" spans="1:14" ht="14.15" customHeight="1">
      <c r="A113" s="956" t="s">
        <v>202</v>
      </c>
      <c r="B113" s="937"/>
      <c r="C113" s="935"/>
      <c r="D113" s="935"/>
      <c r="E113" s="935"/>
      <c r="F113" s="935"/>
      <c r="G113" s="935"/>
      <c r="H113" s="935"/>
      <c r="I113" s="935"/>
      <c r="J113" s="935"/>
      <c r="K113" s="957"/>
    </row>
    <row r="114" spans="1:14" ht="14.15" customHeight="1">
      <c r="A114" s="956" t="s">
        <v>203</v>
      </c>
      <c r="B114" s="937"/>
      <c r="C114" s="935"/>
      <c r="D114" s="935"/>
      <c r="E114" s="935"/>
      <c r="F114" s="935"/>
      <c r="G114" s="935"/>
      <c r="H114" s="935"/>
      <c r="I114" s="935"/>
      <c r="J114" s="935"/>
      <c r="K114" s="951"/>
    </row>
    <row r="115" spans="1:14" ht="14.15" customHeight="1">
      <c r="A115" s="956" t="s">
        <v>204</v>
      </c>
      <c r="B115" s="937"/>
      <c r="C115" s="935"/>
      <c r="D115" s="935"/>
      <c r="E115" s="935"/>
      <c r="F115" s="935"/>
      <c r="G115" s="935"/>
      <c r="H115" s="935"/>
      <c r="I115" s="935"/>
      <c r="J115" s="935"/>
      <c r="K115" s="951"/>
    </row>
    <row r="116" spans="1:14" ht="14.15" customHeight="1">
      <c r="A116" s="954" t="s">
        <v>73</v>
      </c>
      <c r="B116" s="955"/>
      <c r="C116" s="949"/>
      <c r="D116" s="949"/>
      <c r="E116" s="949"/>
      <c r="F116" s="949"/>
      <c r="G116" s="949"/>
      <c r="H116" s="949"/>
      <c r="I116" s="949"/>
      <c r="J116" s="949"/>
      <c r="K116" s="879"/>
    </row>
    <row r="117" spans="1:14" ht="14.15" customHeight="1">
      <c r="A117" s="956" t="s">
        <v>205</v>
      </c>
      <c r="B117" s="937"/>
      <c r="C117" s="935"/>
      <c r="D117" s="935"/>
      <c r="E117" s="935"/>
      <c r="F117" s="935"/>
      <c r="G117" s="935"/>
      <c r="H117" s="935"/>
      <c r="I117" s="935"/>
      <c r="J117" s="935"/>
      <c r="K117" s="951"/>
    </row>
    <row r="118" spans="1:14" ht="14.15" customHeight="1">
      <c r="A118" s="956" t="s">
        <v>206</v>
      </c>
      <c r="B118" s="937"/>
      <c r="C118" s="935"/>
      <c r="D118" s="935"/>
      <c r="E118" s="935"/>
      <c r="F118" s="935"/>
      <c r="G118" s="935"/>
      <c r="H118" s="935"/>
      <c r="I118" s="935"/>
      <c r="J118" s="935"/>
      <c r="K118" s="951"/>
    </row>
    <row r="119" spans="1:14" ht="14.15" customHeight="1">
      <c r="A119" s="954" t="s">
        <v>76</v>
      </c>
      <c r="B119" s="955"/>
      <c r="C119" s="949"/>
      <c r="D119" s="949"/>
      <c r="E119" s="949"/>
      <c r="F119" s="949"/>
      <c r="G119" s="949"/>
      <c r="H119" s="949"/>
      <c r="I119" s="949"/>
      <c r="J119" s="949"/>
      <c r="K119" s="879"/>
    </row>
    <row r="120" spans="1:14" ht="14.15" customHeight="1">
      <c r="A120" s="956" t="s">
        <v>207</v>
      </c>
      <c r="B120" s="937">
        <v>149</v>
      </c>
      <c r="C120" s="935">
        <v>87</v>
      </c>
      <c r="D120" s="935">
        <v>3</v>
      </c>
      <c r="E120" s="935">
        <v>3</v>
      </c>
      <c r="F120" s="935">
        <v>1</v>
      </c>
      <c r="G120" s="935"/>
      <c r="H120" s="935"/>
      <c r="I120" s="935">
        <v>6</v>
      </c>
      <c r="J120" s="935"/>
      <c r="K120" s="951">
        <v>6</v>
      </c>
    </row>
    <row r="121" spans="1:14" ht="14.15" customHeight="1">
      <c r="A121" s="956" t="s">
        <v>208</v>
      </c>
      <c r="B121" s="937">
        <v>24</v>
      </c>
      <c r="C121" s="935">
        <v>12</v>
      </c>
      <c r="D121" s="935">
        <v>1</v>
      </c>
      <c r="E121" s="935">
        <v>1</v>
      </c>
      <c r="F121" s="935">
        <v>1</v>
      </c>
      <c r="G121" s="935"/>
      <c r="H121" s="935"/>
      <c r="I121" s="935"/>
      <c r="J121" s="935">
        <v>1</v>
      </c>
      <c r="K121" s="951">
        <v>1</v>
      </c>
    </row>
    <row r="122" spans="1:14" ht="14.15" customHeight="1">
      <c r="A122" s="956" t="s">
        <v>209</v>
      </c>
      <c r="B122" s="937">
        <v>95</v>
      </c>
      <c r="C122" s="935">
        <v>49</v>
      </c>
      <c r="D122" s="935">
        <v>2</v>
      </c>
      <c r="E122" s="935">
        <v>2</v>
      </c>
      <c r="F122" s="935">
        <v>2</v>
      </c>
      <c r="G122" s="935"/>
      <c r="H122" s="935">
        <v>2</v>
      </c>
      <c r="I122" s="935">
        <v>1</v>
      </c>
      <c r="J122" s="935"/>
      <c r="K122" s="951">
        <v>3</v>
      </c>
    </row>
    <row r="123" spans="1:14" ht="14.15" customHeight="1">
      <c r="A123" s="956" t="s">
        <v>210</v>
      </c>
      <c r="B123" s="937">
        <v>31</v>
      </c>
      <c r="C123" s="935">
        <v>18</v>
      </c>
      <c r="D123" s="935">
        <v>1</v>
      </c>
      <c r="E123" s="935">
        <v>1</v>
      </c>
      <c r="F123" s="935">
        <v>1</v>
      </c>
      <c r="G123" s="935">
        <v>1</v>
      </c>
      <c r="H123" s="935">
        <v>1</v>
      </c>
      <c r="I123" s="935"/>
      <c r="J123" s="935"/>
      <c r="K123" s="951">
        <v>2</v>
      </c>
    </row>
    <row r="124" spans="1:14" ht="14.15" customHeight="1">
      <c r="A124" s="956" t="s">
        <v>211</v>
      </c>
      <c r="B124" s="937">
        <v>1126</v>
      </c>
      <c r="C124" s="935">
        <v>547</v>
      </c>
      <c r="D124" s="935">
        <v>17</v>
      </c>
      <c r="E124" s="935">
        <v>30</v>
      </c>
      <c r="F124" s="935">
        <v>17</v>
      </c>
      <c r="G124" s="935"/>
      <c r="H124" s="935"/>
      <c r="I124" s="935">
        <v>22</v>
      </c>
      <c r="J124" s="935"/>
      <c r="K124" s="951">
        <v>22</v>
      </c>
    </row>
    <row r="125" spans="1:14" ht="14.15" customHeight="1">
      <c r="A125" s="954" t="s">
        <v>82</v>
      </c>
      <c r="B125" s="955"/>
      <c r="C125" s="949"/>
      <c r="D125" s="949"/>
      <c r="E125" s="949"/>
      <c r="F125" s="949"/>
      <c r="G125" s="949"/>
      <c r="H125" s="949"/>
      <c r="I125" s="949"/>
      <c r="J125" s="949"/>
      <c r="K125" s="879"/>
    </row>
    <row r="126" spans="1:14" ht="14.15" customHeight="1">
      <c r="A126" s="956" t="s">
        <v>212</v>
      </c>
      <c r="B126" s="937">
        <v>289</v>
      </c>
      <c r="C126" s="935">
        <v>147</v>
      </c>
      <c r="D126" s="59">
        <v>9</v>
      </c>
      <c r="E126" s="935">
        <v>6</v>
      </c>
      <c r="F126" s="935">
        <v>6</v>
      </c>
      <c r="G126" s="935">
        <v>1</v>
      </c>
      <c r="H126" s="935">
        <v>1</v>
      </c>
      <c r="I126" s="935">
        <v>6</v>
      </c>
      <c r="J126" s="935"/>
      <c r="K126" s="951">
        <v>8</v>
      </c>
      <c r="M126" s="932"/>
      <c r="N126" s="932"/>
    </row>
    <row r="127" spans="1:14" ht="14.15" customHeight="1">
      <c r="A127" s="956" t="s">
        <v>213</v>
      </c>
      <c r="B127" s="937">
        <v>331</v>
      </c>
      <c r="C127" s="935">
        <v>165</v>
      </c>
      <c r="D127" s="59">
        <v>8</v>
      </c>
      <c r="E127" s="935">
        <v>8</v>
      </c>
      <c r="F127" s="935">
        <v>8</v>
      </c>
      <c r="G127" s="935">
        <v>1</v>
      </c>
      <c r="H127" s="935"/>
      <c r="I127" s="935">
        <v>10</v>
      </c>
      <c r="J127" s="935"/>
      <c r="K127" s="951">
        <v>11</v>
      </c>
      <c r="M127" s="932"/>
      <c r="N127" s="932"/>
    </row>
    <row r="128" spans="1:14" ht="14.15" customHeight="1">
      <c r="A128" s="956" t="s">
        <v>214</v>
      </c>
      <c r="B128" s="937">
        <v>537</v>
      </c>
      <c r="C128" s="935">
        <v>281</v>
      </c>
      <c r="D128" s="59">
        <v>11</v>
      </c>
      <c r="E128" s="935">
        <v>7</v>
      </c>
      <c r="F128" s="935">
        <v>6</v>
      </c>
      <c r="G128" s="935">
        <v>13</v>
      </c>
      <c r="H128" s="935"/>
      <c r="I128" s="935">
        <v>1</v>
      </c>
      <c r="J128" s="935"/>
      <c r="K128" s="951">
        <v>14</v>
      </c>
      <c r="M128" s="932"/>
      <c r="N128" s="932"/>
    </row>
    <row r="129" spans="1:14" ht="14.15" customHeight="1">
      <c r="A129" s="956" t="s">
        <v>215</v>
      </c>
      <c r="B129" s="937">
        <v>882</v>
      </c>
      <c r="C129" s="935">
        <v>478</v>
      </c>
      <c r="D129" s="59">
        <v>25</v>
      </c>
      <c r="E129" s="935">
        <v>24</v>
      </c>
      <c r="F129" s="935">
        <v>23</v>
      </c>
      <c r="G129" s="935">
        <v>8</v>
      </c>
      <c r="H129" s="935">
        <v>2</v>
      </c>
      <c r="I129" s="935">
        <v>13</v>
      </c>
      <c r="J129" s="935"/>
      <c r="K129" s="951">
        <v>23</v>
      </c>
      <c r="M129" s="932"/>
      <c r="N129" s="932"/>
    </row>
    <row r="130" spans="1:14" ht="14.15" customHeight="1">
      <c r="A130" s="956" t="s">
        <v>216</v>
      </c>
      <c r="B130" s="937">
        <v>122</v>
      </c>
      <c r="C130" s="935">
        <v>58</v>
      </c>
      <c r="D130" s="59">
        <v>4</v>
      </c>
      <c r="E130" s="935">
        <v>4</v>
      </c>
      <c r="F130" s="935">
        <v>4</v>
      </c>
      <c r="G130" s="935">
        <v>7</v>
      </c>
      <c r="H130" s="935"/>
      <c r="I130" s="935"/>
      <c r="J130" s="935"/>
      <c r="K130" s="951">
        <v>7</v>
      </c>
      <c r="M130" s="932"/>
      <c r="N130" s="932"/>
    </row>
    <row r="131" spans="1:14" ht="14.15" customHeight="1">
      <c r="A131" s="954" t="s">
        <v>88</v>
      </c>
      <c r="B131" s="955"/>
      <c r="C131" s="949"/>
      <c r="D131" s="949"/>
      <c r="E131" s="949"/>
      <c r="F131" s="949"/>
      <c r="G131" s="949"/>
      <c r="H131" s="949"/>
      <c r="I131" s="949"/>
      <c r="J131" s="949"/>
      <c r="K131" s="879"/>
    </row>
    <row r="132" spans="1:14" ht="14.15" customHeight="1">
      <c r="A132" s="956" t="s">
        <v>217</v>
      </c>
      <c r="B132" s="937"/>
      <c r="C132" s="935"/>
      <c r="D132" s="935"/>
      <c r="E132" s="935"/>
      <c r="F132" s="935"/>
      <c r="G132" s="935"/>
      <c r="H132" s="935"/>
      <c r="I132" s="935"/>
      <c r="J132" s="935"/>
      <c r="K132" s="951"/>
    </row>
    <row r="133" spans="1:14" ht="14.15" customHeight="1">
      <c r="A133" s="956" t="s">
        <v>218</v>
      </c>
      <c r="B133" s="937">
        <v>99</v>
      </c>
      <c r="C133" s="935">
        <v>57</v>
      </c>
      <c r="D133" s="935">
        <v>2</v>
      </c>
      <c r="E133" s="935">
        <v>2</v>
      </c>
      <c r="F133" s="935">
        <v>2</v>
      </c>
      <c r="G133" s="935"/>
      <c r="H133" s="935">
        <v>2</v>
      </c>
      <c r="I133" s="935">
        <v>2</v>
      </c>
      <c r="J133" s="935">
        <v>0</v>
      </c>
      <c r="K133" s="957">
        <v>4</v>
      </c>
    </row>
    <row r="134" spans="1:14" ht="14.15" customHeight="1">
      <c r="A134" s="956" t="s">
        <v>219</v>
      </c>
      <c r="B134" s="937"/>
      <c r="C134" s="935"/>
      <c r="D134" s="935"/>
      <c r="E134" s="935"/>
      <c r="F134" s="935"/>
      <c r="G134" s="935"/>
      <c r="H134" s="935"/>
      <c r="I134" s="935"/>
      <c r="J134" s="935"/>
      <c r="K134" s="951"/>
    </row>
    <row r="135" spans="1:14" ht="14.15" customHeight="1">
      <c r="A135" s="954" t="s">
        <v>92</v>
      </c>
      <c r="B135" s="955"/>
      <c r="C135" s="949"/>
      <c r="D135" s="949"/>
      <c r="E135" s="949"/>
      <c r="F135" s="949"/>
      <c r="G135" s="949"/>
      <c r="H135" s="949"/>
      <c r="I135" s="949"/>
      <c r="J135" s="949"/>
      <c r="K135" s="879"/>
    </row>
    <row r="136" spans="1:14" ht="14.15" customHeight="1">
      <c r="A136" s="956" t="s">
        <v>220</v>
      </c>
      <c r="B136" s="937"/>
      <c r="C136" s="935"/>
      <c r="D136" s="935"/>
      <c r="E136" s="935"/>
      <c r="F136" s="935"/>
      <c r="G136" s="935"/>
      <c r="H136" s="935"/>
      <c r="I136" s="935"/>
      <c r="J136" s="935"/>
      <c r="K136" s="951"/>
    </row>
    <row r="137" spans="1:14" ht="14.15" customHeight="1">
      <c r="A137" s="956" t="s">
        <v>221</v>
      </c>
      <c r="B137" s="937"/>
      <c r="C137" s="935"/>
      <c r="D137" s="935"/>
      <c r="E137" s="935"/>
      <c r="F137" s="935"/>
      <c r="G137" s="935"/>
      <c r="H137" s="935"/>
      <c r="I137" s="935"/>
      <c r="J137" s="935"/>
      <c r="K137" s="951"/>
    </row>
    <row r="138" spans="1:14" ht="14.15" customHeight="1">
      <c r="A138" s="956" t="s">
        <v>222</v>
      </c>
      <c r="B138" s="937">
        <v>632</v>
      </c>
      <c r="C138" s="935">
        <v>339</v>
      </c>
      <c r="D138" s="935">
        <v>22</v>
      </c>
      <c r="E138" s="935">
        <v>18</v>
      </c>
      <c r="F138" s="935">
        <v>15</v>
      </c>
      <c r="G138" s="935">
        <v>2</v>
      </c>
      <c r="H138" s="935">
        <v>2</v>
      </c>
      <c r="I138" s="935">
        <v>14</v>
      </c>
      <c r="J138" s="935">
        <v>0</v>
      </c>
      <c r="K138" s="951">
        <v>18</v>
      </c>
    </row>
    <row r="139" spans="1:14" ht="14.15" customHeight="1">
      <c r="A139" s="954" t="s">
        <v>96</v>
      </c>
      <c r="B139" s="955"/>
      <c r="C139" s="949"/>
      <c r="D139" s="949"/>
      <c r="E139" s="949"/>
      <c r="F139" s="949"/>
      <c r="G139" s="949"/>
      <c r="H139" s="949"/>
      <c r="I139" s="949"/>
      <c r="J139" s="949"/>
      <c r="K139" s="879"/>
    </row>
    <row r="140" spans="1:14" ht="14.15" customHeight="1">
      <c r="A140" s="956" t="s">
        <v>223</v>
      </c>
      <c r="B140" s="937"/>
      <c r="C140" s="935"/>
      <c r="D140" s="935"/>
      <c r="E140" s="935"/>
      <c r="F140" s="935"/>
      <c r="G140" s="935"/>
      <c r="H140" s="935"/>
      <c r="I140" s="935"/>
      <c r="J140" s="935"/>
      <c r="K140" s="951"/>
    </row>
    <row r="141" spans="1:14" ht="14.15" customHeight="1">
      <c r="A141" s="956" t="s">
        <v>224</v>
      </c>
      <c r="B141" s="937"/>
      <c r="C141" s="935"/>
      <c r="D141" s="935"/>
      <c r="E141" s="935"/>
      <c r="F141" s="935"/>
      <c r="G141" s="935"/>
      <c r="H141" s="935"/>
      <c r="I141" s="935"/>
      <c r="J141" s="935"/>
      <c r="K141" s="951"/>
    </row>
    <row r="142" spans="1:14" ht="14.15" customHeight="1">
      <c r="A142" s="956" t="s">
        <v>225</v>
      </c>
      <c r="B142" s="937"/>
      <c r="C142" s="935"/>
      <c r="D142" s="935"/>
      <c r="E142" s="935"/>
      <c r="F142" s="935"/>
      <c r="G142" s="935"/>
      <c r="H142" s="935"/>
      <c r="I142" s="935"/>
      <c r="J142" s="935"/>
      <c r="K142" s="951"/>
    </row>
    <row r="143" spans="1:14" ht="14.15" customHeight="1">
      <c r="A143" s="956" t="s">
        <v>226</v>
      </c>
      <c r="B143" s="937"/>
      <c r="C143" s="935"/>
      <c r="D143" s="935"/>
      <c r="E143" s="935"/>
      <c r="F143" s="935"/>
      <c r="G143" s="935"/>
      <c r="H143" s="935"/>
      <c r="I143" s="935"/>
      <c r="J143" s="935"/>
      <c r="K143" s="951"/>
    </row>
    <row r="144" spans="1:14" ht="14.15" customHeight="1" thickBot="1">
      <c r="A144" s="926" t="s">
        <v>227</v>
      </c>
      <c r="B144" s="959"/>
      <c r="C144" s="953"/>
      <c r="D144" s="953"/>
      <c r="E144" s="953"/>
      <c r="F144" s="953"/>
      <c r="G144" s="953"/>
      <c r="H144" s="953"/>
      <c r="I144" s="953"/>
      <c r="J144" s="953"/>
      <c r="K144" s="960"/>
    </row>
    <row r="145" spans="1:11">
      <c r="A145" s="927"/>
      <c r="B145" s="676"/>
      <c r="C145" s="676"/>
      <c r="D145" s="676"/>
      <c r="E145" s="676"/>
      <c r="F145" s="676"/>
      <c r="G145" s="676"/>
      <c r="H145" s="676"/>
      <c r="I145" s="676"/>
      <c r="J145" s="676"/>
      <c r="K145" s="676"/>
    </row>
    <row r="146" spans="1:11" ht="15.75" customHeight="1">
      <c r="A146" s="1096" t="s">
        <v>482</v>
      </c>
      <c r="B146" s="1096"/>
      <c r="C146" s="1096"/>
      <c r="D146" s="1096"/>
      <c r="E146" s="1096"/>
      <c r="F146" s="1096"/>
      <c r="G146" s="1096"/>
      <c r="H146" s="1096"/>
      <c r="I146" s="1096"/>
      <c r="J146" s="1096"/>
      <c r="K146" s="1096"/>
    </row>
    <row r="147" spans="1:11" ht="15.75" customHeight="1">
      <c r="A147" s="1097" t="s">
        <v>293</v>
      </c>
      <c r="B147" s="1097"/>
      <c r="C147" s="1097"/>
      <c r="D147" s="1097"/>
      <c r="E147" s="1097"/>
      <c r="F147" s="1097"/>
      <c r="G147" s="1097"/>
      <c r="H147" s="1097"/>
      <c r="I147" s="1097"/>
      <c r="J147" s="1097"/>
      <c r="K147" s="1097"/>
    </row>
    <row r="148" spans="1:11" ht="9.75" customHeight="1" thickBot="1">
      <c r="A148" s="77"/>
      <c r="B148" s="77"/>
      <c r="C148" s="77"/>
      <c r="G148" s="77"/>
      <c r="H148" s="77"/>
      <c r="I148" s="77"/>
      <c r="J148" s="77"/>
    </row>
    <row r="149" spans="1:11" ht="15" customHeight="1">
      <c r="A149" s="1098" t="s">
        <v>0</v>
      </c>
      <c r="B149" s="894" t="s">
        <v>301</v>
      </c>
      <c r="C149" s="894"/>
      <c r="D149" s="1100" t="s">
        <v>302</v>
      </c>
      <c r="E149" s="1102" t="s">
        <v>344</v>
      </c>
      <c r="F149" s="1102" t="s">
        <v>345</v>
      </c>
      <c r="G149" s="1100" t="s">
        <v>346</v>
      </c>
      <c r="H149" s="1100"/>
      <c r="I149" s="1100"/>
      <c r="J149" s="1100"/>
      <c r="K149" s="1104"/>
    </row>
    <row r="150" spans="1:11" ht="50.25" customHeight="1">
      <c r="A150" s="1099"/>
      <c r="B150" s="948" t="s">
        <v>313</v>
      </c>
      <c r="C150" s="948" t="s">
        <v>314</v>
      </c>
      <c r="D150" s="1101"/>
      <c r="E150" s="1103"/>
      <c r="F150" s="1103"/>
      <c r="G150" s="948" t="s">
        <v>258</v>
      </c>
      <c r="H150" s="948" t="s">
        <v>347</v>
      </c>
      <c r="I150" s="948" t="s">
        <v>348</v>
      </c>
      <c r="J150" s="948" t="s">
        <v>261</v>
      </c>
      <c r="K150" s="950" t="s">
        <v>342</v>
      </c>
    </row>
    <row r="151" spans="1:11" ht="14.15" customHeight="1">
      <c r="A151" s="928" t="s">
        <v>102</v>
      </c>
      <c r="B151" s="609"/>
      <c r="C151" s="609"/>
      <c r="D151" s="609"/>
      <c r="E151" s="609"/>
      <c r="F151" s="609"/>
      <c r="G151" s="609"/>
      <c r="H151" s="609"/>
      <c r="I151" s="609"/>
      <c r="J151" s="609"/>
      <c r="K151" s="962"/>
    </row>
    <row r="152" spans="1:11" ht="14.15" customHeight="1">
      <c r="A152" s="929" t="s">
        <v>298</v>
      </c>
      <c r="B152" s="935">
        <v>236</v>
      </c>
      <c r="C152" s="935">
        <v>119</v>
      </c>
      <c r="D152" s="935">
        <v>6</v>
      </c>
      <c r="E152" s="935">
        <v>4</v>
      </c>
      <c r="F152" s="935">
        <v>4</v>
      </c>
      <c r="G152" s="935"/>
      <c r="H152" s="935"/>
      <c r="I152" s="935">
        <v>8</v>
      </c>
      <c r="J152" s="935">
        <v>0</v>
      </c>
      <c r="K152" s="951">
        <v>8</v>
      </c>
    </row>
    <row r="153" spans="1:11" ht="14.15" customHeight="1">
      <c r="A153" s="929" t="s">
        <v>229</v>
      </c>
      <c r="B153" s="935">
        <v>278</v>
      </c>
      <c r="C153" s="935">
        <v>157</v>
      </c>
      <c r="D153" s="935">
        <v>5</v>
      </c>
      <c r="E153" s="935">
        <v>5</v>
      </c>
      <c r="F153" s="935">
        <v>4</v>
      </c>
      <c r="G153" s="935"/>
      <c r="H153" s="935"/>
      <c r="I153" s="935">
        <v>5</v>
      </c>
      <c r="J153" s="935">
        <v>2</v>
      </c>
      <c r="K153" s="951">
        <v>7</v>
      </c>
    </row>
    <row r="154" spans="1:11" ht="14.15" customHeight="1">
      <c r="A154" s="929" t="s">
        <v>230</v>
      </c>
      <c r="B154" s="935"/>
      <c r="C154" s="935"/>
      <c r="D154" s="935"/>
      <c r="E154" s="935"/>
      <c r="F154" s="935"/>
      <c r="G154" s="935"/>
      <c r="H154" s="935"/>
      <c r="I154" s="935"/>
      <c r="J154" s="935"/>
      <c r="K154" s="951"/>
    </row>
    <row r="155" spans="1:11" ht="14.15" customHeight="1">
      <c r="A155" s="929" t="s">
        <v>231</v>
      </c>
      <c r="B155" s="935">
        <v>41</v>
      </c>
      <c r="C155" s="935">
        <v>22</v>
      </c>
      <c r="D155" s="935">
        <v>1</v>
      </c>
      <c r="E155" s="935">
        <v>1</v>
      </c>
      <c r="F155" s="935">
        <v>1</v>
      </c>
      <c r="G155" s="935"/>
      <c r="H155" s="935"/>
      <c r="I155" s="935">
        <v>1</v>
      </c>
      <c r="J155" s="935"/>
      <c r="K155" s="951">
        <v>1</v>
      </c>
    </row>
    <row r="156" spans="1:11" ht="14.15" customHeight="1">
      <c r="A156" s="929" t="s">
        <v>232</v>
      </c>
      <c r="B156" s="935">
        <v>333</v>
      </c>
      <c r="C156" s="935">
        <v>181</v>
      </c>
      <c r="D156" s="935">
        <v>7</v>
      </c>
      <c r="E156" s="935">
        <v>7</v>
      </c>
      <c r="F156" s="935">
        <v>6</v>
      </c>
      <c r="G156" s="935"/>
      <c r="H156" s="935">
        <v>4</v>
      </c>
      <c r="I156" s="935">
        <v>5</v>
      </c>
      <c r="J156" s="935">
        <v>2</v>
      </c>
      <c r="K156" s="951">
        <v>11</v>
      </c>
    </row>
    <row r="157" spans="1:11" ht="14.15" customHeight="1">
      <c r="A157" s="930" t="s">
        <v>108</v>
      </c>
      <c r="B157" s="949"/>
      <c r="C157" s="949"/>
      <c r="D157" s="949"/>
      <c r="E157" s="949"/>
      <c r="F157" s="949"/>
      <c r="G157" s="949"/>
      <c r="H157" s="949"/>
      <c r="I157" s="949"/>
      <c r="J157" s="949"/>
      <c r="K157" s="879"/>
    </row>
    <row r="158" spans="1:11" ht="14.15" customHeight="1">
      <c r="A158" s="929" t="s">
        <v>233</v>
      </c>
      <c r="B158" s="935"/>
      <c r="C158" s="935"/>
      <c r="D158" s="935"/>
      <c r="E158" s="935"/>
      <c r="F158" s="935"/>
      <c r="G158" s="935"/>
      <c r="H158" s="935"/>
      <c r="I158" s="935"/>
      <c r="J158" s="935"/>
      <c r="K158" s="951"/>
    </row>
    <row r="159" spans="1:11" ht="14.15" customHeight="1">
      <c r="A159" s="929" t="s">
        <v>234</v>
      </c>
      <c r="B159" s="935"/>
      <c r="C159" s="935"/>
      <c r="D159" s="935"/>
      <c r="E159" s="935"/>
      <c r="F159" s="935"/>
      <c r="G159" s="935"/>
      <c r="H159" s="935"/>
      <c r="I159" s="935"/>
      <c r="J159" s="935"/>
      <c r="K159" s="951"/>
    </row>
    <row r="160" spans="1:11" ht="14.15" customHeight="1">
      <c r="A160" s="929" t="s">
        <v>235</v>
      </c>
      <c r="B160" s="935"/>
      <c r="C160" s="935"/>
      <c r="D160" s="935"/>
      <c r="E160" s="935"/>
      <c r="F160" s="935"/>
      <c r="G160" s="935"/>
      <c r="H160" s="935"/>
      <c r="I160" s="935"/>
      <c r="J160" s="935"/>
      <c r="K160" s="951"/>
    </row>
    <row r="161" spans="1:11" ht="14.15" customHeight="1">
      <c r="A161" s="929" t="s">
        <v>236</v>
      </c>
      <c r="B161" s="935"/>
      <c r="C161" s="935"/>
      <c r="D161" s="935"/>
      <c r="E161" s="935"/>
      <c r="F161" s="935"/>
      <c r="G161" s="935"/>
      <c r="H161" s="935"/>
      <c r="I161" s="935"/>
      <c r="J161" s="935"/>
      <c r="K161" s="951"/>
    </row>
    <row r="162" spans="1:11" ht="14.15" customHeight="1">
      <c r="A162" s="930" t="s">
        <v>113</v>
      </c>
      <c r="B162" s="949"/>
      <c r="C162" s="949"/>
      <c r="D162" s="949"/>
      <c r="E162" s="949"/>
      <c r="F162" s="949"/>
      <c r="G162" s="949"/>
      <c r="H162" s="949"/>
      <c r="I162" s="949"/>
      <c r="J162" s="949"/>
      <c r="K162" s="879"/>
    </row>
    <row r="163" spans="1:11" ht="14.15" customHeight="1">
      <c r="A163" s="929" t="s">
        <v>237</v>
      </c>
      <c r="B163" s="935"/>
      <c r="C163" s="935"/>
      <c r="D163" s="935"/>
      <c r="E163" s="935"/>
      <c r="F163" s="935"/>
      <c r="G163" s="935"/>
      <c r="H163" s="935"/>
      <c r="I163" s="935"/>
      <c r="J163" s="935"/>
      <c r="K163" s="951"/>
    </row>
    <row r="164" spans="1:11" ht="14.15" customHeight="1">
      <c r="A164" s="929" t="s">
        <v>238</v>
      </c>
      <c r="B164" s="935">
        <v>92</v>
      </c>
      <c r="C164" s="935">
        <v>56</v>
      </c>
      <c r="D164" s="935">
        <v>3</v>
      </c>
      <c r="E164" s="935">
        <v>3</v>
      </c>
      <c r="F164" s="935">
        <v>2</v>
      </c>
      <c r="G164" s="935"/>
      <c r="H164" s="935"/>
      <c r="I164" s="935">
        <v>3</v>
      </c>
      <c r="J164" s="935"/>
      <c r="K164" s="951">
        <v>3</v>
      </c>
    </row>
    <row r="165" spans="1:11" ht="14.15" customHeight="1">
      <c r="A165" s="929" t="s">
        <v>239</v>
      </c>
      <c r="B165" s="935"/>
      <c r="C165" s="935"/>
      <c r="D165" s="935"/>
      <c r="E165" s="935"/>
      <c r="F165" s="935"/>
      <c r="G165" s="935"/>
      <c r="H165" s="935"/>
      <c r="I165" s="935"/>
      <c r="J165" s="935"/>
      <c r="K165" s="951"/>
    </row>
    <row r="166" spans="1:11" ht="14.15" customHeight="1">
      <c r="A166" s="929" t="s">
        <v>299</v>
      </c>
      <c r="B166" s="935"/>
      <c r="C166" s="935"/>
      <c r="D166" s="935"/>
      <c r="E166" s="935"/>
      <c r="F166" s="935"/>
      <c r="G166" s="935"/>
      <c r="H166" s="935"/>
      <c r="I166" s="935"/>
      <c r="J166" s="935"/>
      <c r="K166" s="951"/>
    </row>
    <row r="167" spans="1:11" ht="14.15" customHeight="1">
      <c r="A167" s="929" t="s">
        <v>241</v>
      </c>
      <c r="B167" s="935"/>
      <c r="C167" s="935"/>
      <c r="D167" s="935"/>
      <c r="E167" s="935"/>
      <c r="F167" s="935"/>
      <c r="G167" s="935"/>
      <c r="H167" s="935"/>
      <c r="I167" s="935"/>
      <c r="J167" s="935"/>
      <c r="K167" s="951"/>
    </row>
    <row r="168" spans="1:11" ht="14.15" customHeight="1">
      <c r="A168" s="929" t="s">
        <v>242</v>
      </c>
      <c r="B168" s="935"/>
      <c r="C168" s="935"/>
      <c r="D168" s="935"/>
      <c r="E168" s="935"/>
      <c r="F168" s="935"/>
      <c r="G168" s="935"/>
      <c r="H168" s="935"/>
      <c r="I168" s="935"/>
      <c r="J168" s="935"/>
      <c r="K168" s="951"/>
    </row>
    <row r="169" spans="1:11" ht="14.15" customHeight="1">
      <c r="A169" s="929" t="s">
        <v>300</v>
      </c>
      <c r="B169" s="935"/>
      <c r="C169" s="935"/>
      <c r="D169" s="935"/>
      <c r="E169" s="935"/>
      <c r="F169" s="935"/>
      <c r="G169" s="935"/>
      <c r="H169" s="935"/>
      <c r="I169" s="935"/>
      <c r="J169" s="935"/>
      <c r="K169" s="951"/>
    </row>
    <row r="170" spans="1:11" ht="14.15" customHeight="1">
      <c r="A170" s="930" t="s">
        <v>121</v>
      </c>
      <c r="B170" s="949"/>
      <c r="C170" s="949"/>
      <c r="D170" s="949"/>
      <c r="E170" s="949"/>
      <c r="F170" s="949"/>
      <c r="G170" s="949"/>
      <c r="H170" s="949"/>
      <c r="I170" s="949"/>
      <c r="J170" s="949"/>
      <c r="K170" s="879"/>
    </row>
    <row r="171" spans="1:11" ht="14.15" customHeight="1">
      <c r="A171" s="929" t="s">
        <v>244</v>
      </c>
      <c r="B171" s="935"/>
      <c r="C171" s="935"/>
      <c r="D171" s="935"/>
      <c r="E171" s="935"/>
      <c r="F171" s="935"/>
      <c r="G171" s="935"/>
      <c r="H171" s="935"/>
      <c r="I171" s="935"/>
      <c r="J171" s="935"/>
      <c r="K171" s="951"/>
    </row>
    <row r="172" spans="1:11" ht="14.15" customHeight="1">
      <c r="A172" s="929" t="s">
        <v>245</v>
      </c>
      <c r="B172" s="935">
        <v>92</v>
      </c>
      <c r="C172" s="935">
        <v>47</v>
      </c>
      <c r="D172" s="935">
        <v>2</v>
      </c>
      <c r="E172" s="935">
        <v>2</v>
      </c>
      <c r="F172" s="935">
        <v>2</v>
      </c>
      <c r="G172" s="935">
        <v>2</v>
      </c>
      <c r="H172" s="935"/>
      <c r="I172" s="935"/>
      <c r="J172" s="935"/>
      <c r="K172" s="951">
        <v>2</v>
      </c>
    </row>
    <row r="173" spans="1:11" ht="14.15" customHeight="1">
      <c r="A173" s="929" t="s">
        <v>246</v>
      </c>
      <c r="B173" s="935">
        <v>56</v>
      </c>
      <c r="C173" s="935">
        <v>30</v>
      </c>
      <c r="D173" s="935">
        <v>1</v>
      </c>
      <c r="E173" s="935">
        <v>1</v>
      </c>
      <c r="F173" s="935">
        <v>1</v>
      </c>
      <c r="G173" s="935">
        <v>4</v>
      </c>
      <c r="H173" s="935"/>
      <c r="I173" s="935"/>
      <c r="J173" s="935"/>
      <c r="K173" s="951">
        <v>4</v>
      </c>
    </row>
    <row r="174" spans="1:11" ht="14.15" customHeight="1">
      <c r="A174" s="929" t="s">
        <v>247</v>
      </c>
      <c r="B174" s="935">
        <v>2278</v>
      </c>
      <c r="C174" s="935">
        <v>1202</v>
      </c>
      <c r="D174" s="963">
        <v>123</v>
      </c>
      <c r="E174" s="963">
        <v>112</v>
      </c>
      <c r="F174" s="935">
        <v>104</v>
      </c>
      <c r="G174" s="963">
        <v>26</v>
      </c>
      <c r="H174" s="963">
        <v>64</v>
      </c>
      <c r="I174" s="963">
        <v>22</v>
      </c>
      <c r="J174" s="963">
        <v>0</v>
      </c>
      <c r="K174" s="964">
        <f>SUM(G174:J174)</f>
        <v>112</v>
      </c>
    </row>
    <row r="175" spans="1:11" ht="14.15" customHeight="1">
      <c r="A175" s="929" t="s">
        <v>248</v>
      </c>
      <c r="B175" s="935"/>
      <c r="C175" s="935"/>
      <c r="D175" s="935"/>
      <c r="E175" s="935"/>
      <c r="F175" s="935"/>
      <c r="G175" s="935"/>
      <c r="H175" s="935"/>
      <c r="I175" s="935"/>
      <c r="J175" s="935"/>
      <c r="K175" s="951"/>
    </row>
    <row r="176" spans="1:11" ht="14.15" customHeight="1">
      <c r="A176" s="929" t="s">
        <v>249</v>
      </c>
      <c r="B176" s="935"/>
      <c r="C176" s="935"/>
      <c r="D176" s="935"/>
      <c r="E176" s="935"/>
      <c r="F176" s="935"/>
      <c r="G176" s="935"/>
      <c r="H176" s="935"/>
      <c r="I176" s="935"/>
      <c r="J176" s="935"/>
      <c r="K176" s="951"/>
    </row>
    <row r="177" spans="1:11" ht="14.15" customHeight="1">
      <c r="A177" s="929" t="s">
        <v>265</v>
      </c>
      <c r="B177" s="935"/>
      <c r="C177" s="935"/>
      <c r="D177" s="935"/>
      <c r="E177" s="935"/>
      <c r="F177" s="935"/>
      <c r="G177" s="935"/>
      <c r="H177" s="935"/>
      <c r="I177" s="935"/>
      <c r="J177" s="935"/>
      <c r="K177" s="951"/>
    </row>
    <row r="178" spans="1:11" ht="14.15" customHeight="1">
      <c r="A178" s="930" t="s">
        <v>129</v>
      </c>
      <c r="B178" s="949"/>
      <c r="C178" s="949"/>
      <c r="D178" s="949"/>
      <c r="E178" s="949"/>
      <c r="F178" s="949"/>
      <c r="G178" s="949"/>
      <c r="H178" s="949"/>
      <c r="I178" s="949"/>
      <c r="J178" s="949"/>
      <c r="K178" s="879"/>
    </row>
    <row r="179" spans="1:11" ht="14.15" customHeight="1">
      <c r="A179" s="929" t="s">
        <v>250</v>
      </c>
      <c r="B179" s="935">
        <v>42</v>
      </c>
      <c r="C179" s="935">
        <v>20</v>
      </c>
      <c r="D179" s="935">
        <v>1</v>
      </c>
      <c r="E179" s="935">
        <v>1</v>
      </c>
      <c r="F179" s="935">
        <v>1</v>
      </c>
      <c r="G179" s="935">
        <v>1</v>
      </c>
      <c r="H179" s="935">
        <v>1</v>
      </c>
      <c r="I179" s="935"/>
      <c r="J179" s="935"/>
      <c r="K179" s="813">
        <v>2</v>
      </c>
    </row>
    <row r="180" spans="1:11" ht="14.15" customHeight="1">
      <c r="A180" s="929" t="s">
        <v>251</v>
      </c>
      <c r="B180" s="935">
        <v>171</v>
      </c>
      <c r="C180" s="935">
        <v>101</v>
      </c>
      <c r="D180" s="935">
        <v>3</v>
      </c>
      <c r="E180" s="935">
        <v>2</v>
      </c>
      <c r="F180" s="935">
        <v>3</v>
      </c>
      <c r="G180" s="935">
        <v>2</v>
      </c>
      <c r="H180" s="935"/>
      <c r="I180" s="935">
        <v>1</v>
      </c>
      <c r="J180" s="935"/>
      <c r="K180" s="813">
        <v>3</v>
      </c>
    </row>
    <row r="181" spans="1:11" ht="14.15" customHeight="1">
      <c r="A181" s="929" t="s">
        <v>252</v>
      </c>
      <c r="B181" s="935">
        <v>157</v>
      </c>
      <c r="C181" s="935">
        <v>79</v>
      </c>
      <c r="D181" s="935">
        <v>3</v>
      </c>
      <c r="E181" s="935">
        <v>3</v>
      </c>
      <c r="F181" s="935">
        <v>3</v>
      </c>
      <c r="G181" s="935">
        <v>4</v>
      </c>
      <c r="H181" s="935"/>
      <c r="I181" s="935"/>
      <c r="J181" s="935"/>
      <c r="K181" s="813">
        <v>4</v>
      </c>
    </row>
    <row r="182" spans="1:11" ht="14.15" customHeight="1">
      <c r="A182" s="929" t="s">
        <v>253</v>
      </c>
      <c r="B182" s="935">
        <v>294</v>
      </c>
      <c r="C182" s="935">
        <v>154</v>
      </c>
      <c r="D182" s="935">
        <v>4</v>
      </c>
      <c r="E182" s="935">
        <v>5</v>
      </c>
      <c r="F182" s="935">
        <v>3</v>
      </c>
      <c r="G182" s="935">
        <v>3</v>
      </c>
      <c r="H182" s="935"/>
      <c r="I182" s="935"/>
      <c r="J182" s="935">
        <v>1</v>
      </c>
      <c r="K182" s="813">
        <v>4</v>
      </c>
    </row>
    <row r="183" spans="1:11" ht="14.15" customHeight="1">
      <c r="A183" s="929" t="s">
        <v>254</v>
      </c>
      <c r="B183" s="935">
        <v>53</v>
      </c>
      <c r="C183" s="935">
        <v>35</v>
      </c>
      <c r="D183" s="935">
        <v>1</v>
      </c>
      <c r="E183" s="935">
        <v>1</v>
      </c>
      <c r="F183" s="935">
        <v>1</v>
      </c>
      <c r="G183" s="935"/>
      <c r="H183" s="935">
        <v>1</v>
      </c>
      <c r="I183" s="935">
        <v>1</v>
      </c>
      <c r="J183" s="935"/>
      <c r="K183" s="813">
        <v>2</v>
      </c>
    </row>
    <row r="184" spans="1:11" ht="14.15" customHeight="1" thickBot="1">
      <c r="A184" s="931" t="s">
        <v>255</v>
      </c>
      <c r="B184" s="953">
        <v>1019</v>
      </c>
      <c r="C184" s="953">
        <v>533</v>
      </c>
      <c r="D184" s="953">
        <v>11</v>
      </c>
      <c r="E184" s="953">
        <v>23</v>
      </c>
      <c r="F184" s="953">
        <v>11</v>
      </c>
      <c r="G184" s="953">
        <v>19</v>
      </c>
      <c r="H184" s="953"/>
      <c r="I184" s="953">
        <v>11</v>
      </c>
      <c r="J184" s="953"/>
      <c r="K184" s="902">
        <v>30</v>
      </c>
    </row>
  </sheetData>
  <mergeCells count="36">
    <mergeCell ref="A1:K1"/>
    <mergeCell ref="A2:K2"/>
    <mergeCell ref="A3:K3"/>
    <mergeCell ref="A5:A6"/>
    <mergeCell ref="D5:D6"/>
    <mergeCell ref="E5:E6"/>
    <mergeCell ref="F5:F6"/>
    <mergeCell ref="G5:K5"/>
    <mergeCell ref="A30:K30"/>
    <mergeCell ref="A31:K31"/>
    <mergeCell ref="E33:E34"/>
    <mergeCell ref="A33:A34"/>
    <mergeCell ref="D33:D34"/>
    <mergeCell ref="F33:F34"/>
    <mergeCell ref="G33:K33"/>
    <mergeCell ref="A67:K67"/>
    <mergeCell ref="A68:K68"/>
    <mergeCell ref="A70:A71"/>
    <mergeCell ref="D70:D71"/>
    <mergeCell ref="F70:F71"/>
    <mergeCell ref="G70:K70"/>
    <mergeCell ref="E70:E71"/>
    <mergeCell ref="A104:K104"/>
    <mergeCell ref="A105:K105"/>
    <mergeCell ref="A107:A108"/>
    <mergeCell ref="D107:D108"/>
    <mergeCell ref="F107:F108"/>
    <mergeCell ref="G107:K107"/>
    <mergeCell ref="E107:E108"/>
    <mergeCell ref="A146:K146"/>
    <mergeCell ref="A147:K147"/>
    <mergeCell ref="A149:A150"/>
    <mergeCell ref="D149:D150"/>
    <mergeCell ref="F149:F150"/>
    <mergeCell ref="G149:K149"/>
    <mergeCell ref="E149:E150"/>
  </mergeCells>
  <printOptions horizontalCentered="1"/>
  <pageMargins left="0.51181102362204722" right="0.11811023622047245" top="0.15748031496062992" bottom="0.15748031496062992" header="0.11811023622047245" footer="0.11811023622047245"/>
  <pageSetup paperSize="9" scale="85" firstPageNumber="4" fitToWidth="0" fitToHeight="0" orientation="landscape" useFirstPageNumber="1" r:id="rId1"/>
  <headerFooter>
    <oddFooter>Page &amp;P</oddFooter>
    <firstFooter>&amp;CPage 4</firstFooter>
  </headerFooter>
  <rowBreaks count="5" manualBreakCount="5">
    <brk id="29" max="16383" man="1"/>
    <brk id="66" max="16383" man="1"/>
    <brk id="103" max="16383" man="1"/>
    <brk id="144" max="16383" man="1"/>
    <brk id="184" max="16383" man="1"/>
  </rowBreaks>
  <ignoredErrors>
    <ignoredError sqref="K36:K53 K54:K55 K90:K93 K111 K1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83"/>
  <sheetViews>
    <sheetView showZeros="0" topLeftCell="G1" zoomScale="90" zoomScaleNormal="90" workbookViewId="0">
      <selection activeCell="AF7" sqref="AF7:AF29"/>
    </sheetView>
  </sheetViews>
  <sheetFormatPr baseColWidth="10" defaultColWidth="11.453125" defaultRowHeight="17.25" customHeight="1"/>
  <cols>
    <col min="1" max="1" width="25.36328125" style="50" customWidth="1"/>
    <col min="2" max="2" width="7.36328125" style="44" customWidth="1"/>
    <col min="3" max="3" width="8.453125" style="44" customWidth="1"/>
    <col min="4" max="4" width="7.54296875" style="44" customWidth="1"/>
    <col min="5" max="5" width="8.08984375" style="44" customWidth="1"/>
    <col min="6" max="6" width="7.6328125" style="44" customWidth="1"/>
    <col min="7" max="7" width="8.453125" style="44" customWidth="1"/>
    <col min="8" max="8" width="6.90625" style="44" customWidth="1"/>
    <col min="9" max="9" width="8.54296875" style="44" customWidth="1"/>
    <col min="10" max="11" width="7.6328125" style="44" customWidth="1"/>
    <col min="12" max="12" width="7.54296875" style="44" customWidth="1"/>
    <col min="13" max="13" width="8.08984375" style="44" customWidth="1"/>
    <col min="14" max="14" width="9.08984375" style="44" customWidth="1"/>
    <col min="15" max="16" width="7" style="44" customWidth="1"/>
    <col min="17" max="17" width="7.90625" style="44" customWidth="1"/>
    <col min="18" max="19" width="6.90625" style="44" customWidth="1"/>
    <col min="20" max="20" width="8.08984375" style="44" customWidth="1"/>
    <col min="21" max="21" width="1.36328125" style="18" customWidth="1"/>
    <col min="22" max="22" width="26.6328125" style="51" customWidth="1"/>
    <col min="23" max="23" width="6.90625" style="44" customWidth="1"/>
    <col min="24" max="24" width="9.54296875" style="44" customWidth="1"/>
    <col min="25" max="25" width="7" style="44" customWidth="1"/>
    <col min="26" max="26" width="9.90625" style="44" customWidth="1"/>
    <col min="27" max="27" width="6.90625" style="44" customWidth="1"/>
    <col min="28" max="28" width="9.54296875" style="44" customWidth="1"/>
    <col min="29" max="29" width="6.90625" style="44" customWidth="1"/>
    <col min="30" max="30" width="8" style="44" customWidth="1"/>
    <col min="31" max="32" width="6.90625" style="44" customWidth="1"/>
    <col min="33" max="33" width="9.453125" style="44" customWidth="1"/>
    <col min="34" max="34" width="6.54296875" style="44" customWidth="1"/>
    <col min="35" max="35" width="10" style="44" customWidth="1"/>
    <col min="36" max="37" width="6.6328125" style="44" customWidth="1"/>
    <col min="38" max="38" width="9.36328125" style="44" customWidth="1"/>
    <col min="39" max="40" width="6.6328125" style="44" customWidth="1"/>
    <col min="41" max="41" width="9.54296875" style="44" customWidth="1"/>
    <col min="42" max="42" width="0.90625" style="18" customWidth="1"/>
    <col min="43" max="43" width="31.36328125" style="48" customWidth="1"/>
    <col min="44" max="44" width="9.36328125" style="44" customWidth="1"/>
    <col min="45" max="45" width="8.90625" style="44" customWidth="1"/>
    <col min="46" max="46" width="9.6328125" style="44" customWidth="1"/>
    <col min="47" max="47" width="10" style="44" customWidth="1"/>
    <col min="48" max="48" width="9.90625" style="44" customWidth="1"/>
    <col min="49" max="49" width="11" style="44" customWidth="1"/>
    <col min="50" max="50" width="9.36328125" style="44" customWidth="1"/>
    <col min="51" max="51" width="9.08984375" style="44" customWidth="1"/>
    <col min="52" max="52" width="11" style="44" customWidth="1"/>
    <col min="53" max="53" width="11.54296875" style="44" customWidth="1"/>
    <col min="54" max="54" width="11.6328125" style="44" customWidth="1"/>
    <col min="55" max="55" width="18.08984375" style="44" customWidth="1"/>
    <col min="56" max="56" width="1.90625" style="38" customWidth="1"/>
    <col min="57" max="57" width="29.453125" style="48" customWidth="1"/>
    <col min="58" max="58" width="15.54296875" style="44" customWidth="1"/>
    <col min="59" max="59" width="15" style="44" customWidth="1"/>
    <col min="60" max="60" width="15.36328125" style="44" customWidth="1"/>
    <col min="61" max="61" width="16.36328125" style="44" customWidth="1"/>
    <col min="62" max="62" width="16.6328125" style="44" customWidth="1"/>
    <col min="63" max="63" width="13.453125" style="44" customWidth="1"/>
    <col min="64" max="65" width="16.6328125" style="44" customWidth="1"/>
    <col min="66" max="68" width="16.6328125" style="48" customWidth="1"/>
    <col min="69" max="16384" width="11.453125" style="48"/>
  </cols>
  <sheetData>
    <row r="1" spans="1:65" s="38" customFormat="1" ht="32.25" customHeight="1">
      <c r="A1" s="1132" t="s">
        <v>384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  <c r="Q1" s="1132"/>
      <c r="R1" s="1132"/>
      <c r="S1" s="1132"/>
      <c r="T1" s="1132"/>
      <c r="U1" s="37"/>
      <c r="V1" s="1132" t="s">
        <v>350</v>
      </c>
      <c r="W1" s="1132"/>
      <c r="X1" s="1132"/>
      <c r="Y1" s="1132"/>
      <c r="Z1" s="1132"/>
      <c r="AA1" s="1132"/>
      <c r="AB1" s="1132"/>
      <c r="AC1" s="1132"/>
      <c r="AD1" s="1132"/>
      <c r="AE1" s="1132"/>
      <c r="AF1" s="1132"/>
      <c r="AG1" s="1132"/>
      <c r="AH1" s="1132"/>
      <c r="AI1" s="1132"/>
      <c r="AJ1" s="1132"/>
      <c r="AK1" s="1132"/>
      <c r="AL1" s="1132"/>
      <c r="AM1" s="1132"/>
      <c r="AN1" s="1132"/>
      <c r="AO1" s="1132"/>
      <c r="AP1" s="37"/>
      <c r="AQ1" s="1132" t="s">
        <v>390</v>
      </c>
      <c r="AR1" s="1132"/>
      <c r="AS1" s="1132"/>
      <c r="AT1" s="1132"/>
      <c r="AU1" s="1132"/>
      <c r="AV1" s="1132"/>
      <c r="AW1" s="1132"/>
      <c r="AX1" s="1132"/>
      <c r="AY1" s="1132"/>
      <c r="AZ1" s="1132"/>
      <c r="BA1" s="1132"/>
      <c r="BB1" s="1132"/>
      <c r="BC1" s="1132"/>
      <c r="BE1" s="1166" t="s">
        <v>351</v>
      </c>
      <c r="BF1" s="1166"/>
      <c r="BG1" s="1166"/>
      <c r="BH1" s="1166"/>
      <c r="BI1" s="1166"/>
      <c r="BJ1" s="1166"/>
      <c r="BK1" s="1166"/>
      <c r="BL1" s="1166"/>
      <c r="BM1" s="1166"/>
    </row>
    <row r="2" spans="1:65" s="31" customFormat="1" ht="17.25" customHeight="1">
      <c r="A2" s="1133" t="s">
        <v>400</v>
      </c>
      <c r="B2" s="1133"/>
      <c r="C2" s="1133"/>
      <c r="D2" s="1133"/>
      <c r="E2" s="1133"/>
      <c r="F2" s="1133"/>
      <c r="G2" s="1133"/>
      <c r="H2" s="1133"/>
      <c r="I2" s="1133"/>
      <c r="J2" s="1133"/>
      <c r="K2" s="1133"/>
      <c r="L2" s="1133"/>
      <c r="M2" s="1133"/>
      <c r="N2" s="1133"/>
      <c r="O2" s="1133"/>
      <c r="P2" s="1133"/>
      <c r="Q2" s="1133"/>
      <c r="R2" s="1133"/>
      <c r="S2" s="1133"/>
      <c r="T2" s="1133"/>
      <c r="V2" s="1133" t="s">
        <v>402</v>
      </c>
      <c r="W2" s="1133"/>
      <c r="X2" s="1133"/>
      <c r="Y2" s="1133"/>
      <c r="Z2" s="1133"/>
      <c r="AA2" s="1133"/>
      <c r="AB2" s="1133"/>
      <c r="AC2" s="1133"/>
      <c r="AD2" s="1133"/>
      <c r="AE2" s="1133"/>
      <c r="AF2" s="1133"/>
      <c r="AG2" s="1133"/>
      <c r="AH2" s="1133"/>
      <c r="AI2" s="1133"/>
      <c r="AJ2" s="1133"/>
      <c r="AK2" s="1133"/>
      <c r="AL2" s="1133"/>
      <c r="AM2" s="1133"/>
      <c r="AN2" s="1133"/>
      <c r="AO2" s="1133"/>
      <c r="AQ2" s="1133" t="s">
        <v>405</v>
      </c>
      <c r="AR2" s="1133"/>
      <c r="AS2" s="1133"/>
      <c r="AT2" s="1133"/>
      <c r="AU2" s="1133"/>
      <c r="AV2" s="1133"/>
      <c r="AW2" s="1133"/>
      <c r="AX2" s="1133"/>
      <c r="AY2" s="1133"/>
      <c r="AZ2" s="1133"/>
      <c r="BA2" s="1133"/>
      <c r="BB2" s="1133"/>
      <c r="BC2" s="1133"/>
      <c r="BD2" s="38"/>
      <c r="BE2" s="1133" t="s">
        <v>407</v>
      </c>
      <c r="BF2" s="1133"/>
      <c r="BG2" s="1133"/>
      <c r="BH2" s="1133"/>
      <c r="BI2" s="1133"/>
      <c r="BJ2" s="1133"/>
      <c r="BK2" s="1133"/>
      <c r="BL2" s="1133"/>
      <c r="BM2" s="1133"/>
    </row>
    <row r="3" spans="1:65" s="31" customFormat="1" ht="17.25" customHeight="1">
      <c r="A3" s="1119" t="s">
        <v>293</v>
      </c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V3" s="1119" t="s">
        <v>293</v>
      </c>
      <c r="W3" s="1119"/>
      <c r="X3" s="1119"/>
      <c r="Y3" s="1119"/>
      <c r="Z3" s="1119"/>
      <c r="AA3" s="1119"/>
      <c r="AB3" s="1119"/>
      <c r="AC3" s="1119"/>
      <c r="AD3" s="1119"/>
      <c r="AE3" s="1119"/>
      <c r="AF3" s="1119"/>
      <c r="AG3" s="1119"/>
      <c r="AH3" s="1119"/>
      <c r="AI3" s="1119"/>
      <c r="AJ3" s="1119"/>
      <c r="AK3" s="1119"/>
      <c r="AL3" s="1119"/>
      <c r="AM3" s="1119"/>
      <c r="AN3" s="1119"/>
      <c r="AO3" s="1119"/>
      <c r="AQ3" s="1119" t="s">
        <v>293</v>
      </c>
      <c r="AR3" s="1119"/>
      <c r="AS3" s="1119"/>
      <c r="AT3" s="1119"/>
      <c r="AU3" s="1119"/>
      <c r="AV3" s="1119"/>
      <c r="AW3" s="1119"/>
      <c r="AX3" s="1119"/>
      <c r="AY3" s="1119"/>
      <c r="AZ3" s="1119"/>
      <c r="BA3" s="1119"/>
      <c r="BB3" s="1119"/>
      <c r="BC3" s="1119"/>
      <c r="BD3" s="38"/>
      <c r="BE3" s="1119" t="s">
        <v>293</v>
      </c>
      <c r="BF3" s="1119"/>
      <c r="BG3" s="1119"/>
      <c r="BH3" s="1119"/>
      <c r="BI3" s="1119"/>
      <c r="BJ3" s="1119"/>
      <c r="BK3" s="1119"/>
      <c r="BL3" s="1119"/>
      <c r="BM3" s="1119"/>
    </row>
    <row r="4" spans="1:65" s="43" customFormat="1" ht="12" customHeight="1" thickBot="1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V4" s="42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1"/>
      <c r="AR4" s="40"/>
      <c r="AS4" s="40"/>
      <c r="AT4" s="40"/>
      <c r="AU4" s="40"/>
      <c r="AV4" s="40"/>
      <c r="AW4" s="44"/>
      <c r="AX4" s="44"/>
      <c r="AY4" s="44"/>
      <c r="AZ4" s="40"/>
      <c r="BA4" s="40"/>
      <c r="BB4" s="40"/>
      <c r="BC4" s="40"/>
      <c r="BD4" s="38"/>
      <c r="BF4" s="40"/>
      <c r="BG4" s="40"/>
      <c r="BH4" s="40"/>
      <c r="BI4" s="40"/>
      <c r="BJ4" s="40"/>
      <c r="BK4" s="40"/>
      <c r="BL4" s="40"/>
      <c r="BM4" s="40"/>
    </row>
    <row r="5" spans="1:65" s="43" customFormat="1" ht="37.5" customHeight="1">
      <c r="A5" s="1142" t="s">
        <v>312</v>
      </c>
      <c r="B5" s="1168" t="s">
        <v>352</v>
      </c>
      <c r="C5" s="1168"/>
      <c r="D5" s="1168" t="s">
        <v>353</v>
      </c>
      <c r="E5" s="1168"/>
      <c r="F5" s="1168" t="s">
        <v>354</v>
      </c>
      <c r="G5" s="1168"/>
      <c r="H5" s="1168" t="s">
        <v>355</v>
      </c>
      <c r="I5" s="1168"/>
      <c r="J5" s="1168" t="s">
        <v>356</v>
      </c>
      <c r="K5" s="1144"/>
      <c r="L5" s="1168"/>
      <c r="M5" s="1129" t="s">
        <v>386</v>
      </c>
      <c r="N5" s="1128"/>
      <c r="O5" s="1129" t="s">
        <v>387</v>
      </c>
      <c r="P5" s="1130"/>
      <c r="Q5" s="1128"/>
      <c r="R5" s="1129" t="s">
        <v>388</v>
      </c>
      <c r="S5" s="1130"/>
      <c r="T5" s="1131"/>
      <c r="U5" s="41"/>
      <c r="V5" s="1142" t="s">
        <v>312</v>
      </c>
      <c r="W5" s="1126" t="s">
        <v>352</v>
      </c>
      <c r="X5" s="1125"/>
      <c r="Y5" s="1124" t="s">
        <v>353</v>
      </c>
      <c r="Z5" s="1125"/>
      <c r="AA5" s="1124" t="s">
        <v>354</v>
      </c>
      <c r="AB5" s="1125"/>
      <c r="AC5" s="1124" t="s">
        <v>355</v>
      </c>
      <c r="AD5" s="1125"/>
      <c r="AE5" s="1124" t="s">
        <v>356</v>
      </c>
      <c r="AF5" s="1126"/>
      <c r="AG5" s="1125"/>
      <c r="AH5" s="1127" t="s">
        <v>386</v>
      </c>
      <c r="AI5" s="1128"/>
      <c r="AJ5" s="1127" t="s">
        <v>387</v>
      </c>
      <c r="AK5" s="1130"/>
      <c r="AL5" s="1128"/>
      <c r="AM5" s="1127" t="s">
        <v>388</v>
      </c>
      <c r="AN5" s="1130"/>
      <c r="AO5" s="1131"/>
      <c r="AP5" s="41"/>
      <c r="AQ5" s="1136" t="s">
        <v>312</v>
      </c>
      <c r="AR5" s="1134" t="s">
        <v>322</v>
      </c>
      <c r="AS5" s="1126"/>
      <c r="AT5" s="1126"/>
      <c r="AU5" s="1126"/>
      <c r="AV5" s="1126"/>
      <c r="AW5" s="1126"/>
      <c r="AX5" s="1126"/>
      <c r="AY5" s="1125"/>
      <c r="AZ5" s="475" t="s">
        <v>323</v>
      </c>
      <c r="BA5" s="476"/>
      <c r="BB5" s="477"/>
      <c r="BC5" s="1149" t="s">
        <v>324</v>
      </c>
      <c r="BD5" s="38"/>
      <c r="BE5" s="1136" t="s">
        <v>312</v>
      </c>
      <c r="BF5" s="1162" t="s">
        <v>256</v>
      </c>
      <c r="BG5" s="1162"/>
      <c r="BH5" s="1162"/>
      <c r="BI5" s="1162"/>
      <c r="BJ5" s="1162"/>
      <c r="BK5" s="1164" t="s">
        <v>389</v>
      </c>
      <c r="BL5" s="1162" t="s">
        <v>257</v>
      </c>
      <c r="BM5" s="1163"/>
    </row>
    <row r="6" spans="1:65" s="46" customFormat="1" ht="31.5" customHeight="1" thickBot="1">
      <c r="A6" s="1167"/>
      <c r="B6" s="490" t="s">
        <v>313</v>
      </c>
      <c r="C6" s="490" t="s">
        <v>314</v>
      </c>
      <c r="D6" s="490" t="s">
        <v>313</v>
      </c>
      <c r="E6" s="490" t="s">
        <v>314</v>
      </c>
      <c r="F6" s="490" t="s">
        <v>313</v>
      </c>
      <c r="G6" s="490" t="s">
        <v>314</v>
      </c>
      <c r="H6" s="490" t="s">
        <v>313</v>
      </c>
      <c r="I6" s="490" t="s">
        <v>314</v>
      </c>
      <c r="J6" s="490" t="s">
        <v>313</v>
      </c>
      <c r="K6" s="1005"/>
      <c r="L6" s="490" t="s">
        <v>314</v>
      </c>
      <c r="M6" s="490" t="s">
        <v>313</v>
      </c>
      <c r="N6" s="689" t="s">
        <v>314</v>
      </c>
      <c r="O6" s="690" t="s">
        <v>313</v>
      </c>
      <c r="P6" s="989"/>
      <c r="Q6" s="690" t="s">
        <v>314</v>
      </c>
      <c r="R6" s="690" t="s">
        <v>313</v>
      </c>
      <c r="S6" s="977"/>
      <c r="T6" s="691" t="s">
        <v>314</v>
      </c>
      <c r="U6" s="45"/>
      <c r="V6" s="1151"/>
      <c r="W6" s="839" t="s">
        <v>313</v>
      </c>
      <c r="X6" s="842" t="s">
        <v>314</v>
      </c>
      <c r="Y6" s="842" t="s">
        <v>313</v>
      </c>
      <c r="Z6" s="842" t="s">
        <v>314</v>
      </c>
      <c r="AA6" s="842" t="s">
        <v>313</v>
      </c>
      <c r="AB6" s="842" t="s">
        <v>314</v>
      </c>
      <c r="AC6" s="842" t="s">
        <v>313</v>
      </c>
      <c r="AD6" s="842" t="s">
        <v>314</v>
      </c>
      <c r="AE6" s="842" t="s">
        <v>313</v>
      </c>
      <c r="AF6" s="842"/>
      <c r="AG6" s="842" t="s">
        <v>314</v>
      </c>
      <c r="AH6" s="842" t="s">
        <v>313</v>
      </c>
      <c r="AI6" s="843" t="s">
        <v>314</v>
      </c>
      <c r="AJ6" s="844" t="s">
        <v>313</v>
      </c>
      <c r="AK6" s="844"/>
      <c r="AL6" s="844" t="s">
        <v>314</v>
      </c>
      <c r="AM6" s="844" t="s">
        <v>313</v>
      </c>
      <c r="AN6" s="1000"/>
      <c r="AO6" s="845" t="s">
        <v>314</v>
      </c>
      <c r="AP6" s="45"/>
      <c r="AQ6" s="1137"/>
      <c r="AR6" s="490" t="s">
        <v>352</v>
      </c>
      <c r="AS6" s="490" t="s">
        <v>353</v>
      </c>
      <c r="AT6" s="490" t="s">
        <v>354</v>
      </c>
      <c r="AU6" s="490" t="s">
        <v>355</v>
      </c>
      <c r="AV6" s="490" t="s">
        <v>356</v>
      </c>
      <c r="AW6" s="690" t="s">
        <v>385</v>
      </c>
      <c r="AX6" s="690" t="s">
        <v>387</v>
      </c>
      <c r="AY6" s="690" t="s">
        <v>388</v>
      </c>
      <c r="AZ6" s="490" t="s">
        <v>474</v>
      </c>
      <c r="BA6" s="490" t="s">
        <v>475</v>
      </c>
      <c r="BB6" s="490" t="s">
        <v>1</v>
      </c>
      <c r="BC6" s="1150"/>
      <c r="BD6" s="48"/>
      <c r="BE6" s="1137"/>
      <c r="BF6" s="807" t="s">
        <v>258</v>
      </c>
      <c r="BG6" s="807" t="s">
        <v>347</v>
      </c>
      <c r="BH6" s="808" t="s">
        <v>348</v>
      </c>
      <c r="BI6" s="808" t="s">
        <v>261</v>
      </c>
      <c r="BJ6" s="808" t="s">
        <v>357</v>
      </c>
      <c r="BK6" s="1165"/>
      <c r="BL6" s="808" t="s">
        <v>263</v>
      </c>
      <c r="BM6" s="809" t="s">
        <v>264</v>
      </c>
    </row>
    <row r="7" spans="1:65" s="43" customFormat="1" ht="17.25" customHeight="1" thickBot="1">
      <c r="A7" s="469" t="s">
        <v>266</v>
      </c>
      <c r="B7" s="468">
        <v>46237</v>
      </c>
      <c r="C7" s="468">
        <v>22329</v>
      </c>
      <c r="D7" s="468">
        <v>42946</v>
      </c>
      <c r="E7" s="468">
        <v>20839</v>
      </c>
      <c r="F7" s="468">
        <v>38509</v>
      </c>
      <c r="G7" s="468">
        <v>18599</v>
      </c>
      <c r="H7" s="468">
        <v>29281</v>
      </c>
      <c r="I7" s="468">
        <v>14771</v>
      </c>
      <c r="J7" s="468">
        <v>23027</v>
      </c>
      <c r="K7" s="1032">
        <v>11266</v>
      </c>
      <c r="L7" s="468">
        <v>11761</v>
      </c>
      <c r="M7" s="468">
        <v>180000</v>
      </c>
      <c r="N7" s="470">
        <v>88299</v>
      </c>
      <c r="O7" s="470">
        <v>11112</v>
      </c>
      <c r="P7" s="978">
        <v>5412</v>
      </c>
      <c r="Q7" s="470">
        <v>5700</v>
      </c>
      <c r="R7" s="470">
        <v>7285</v>
      </c>
      <c r="S7" s="978">
        <v>3590</v>
      </c>
      <c r="T7" s="471">
        <v>3695</v>
      </c>
      <c r="U7" s="41"/>
      <c r="V7" s="846" t="s">
        <v>266</v>
      </c>
      <c r="W7" s="697">
        <v>8451</v>
      </c>
      <c r="X7" s="694">
        <v>3839</v>
      </c>
      <c r="Y7" s="694">
        <v>12543</v>
      </c>
      <c r="Z7" s="694">
        <v>5543</v>
      </c>
      <c r="AA7" s="694">
        <v>10733</v>
      </c>
      <c r="AB7" s="694">
        <v>4705</v>
      </c>
      <c r="AC7" s="694">
        <v>4476</v>
      </c>
      <c r="AD7" s="694">
        <v>2087</v>
      </c>
      <c r="AE7" s="694">
        <v>3211</v>
      </c>
      <c r="AF7" s="1030">
        <v>1660</v>
      </c>
      <c r="AG7" s="694">
        <v>1551</v>
      </c>
      <c r="AH7" s="903">
        <v>39414</v>
      </c>
      <c r="AI7" s="694">
        <v>17725</v>
      </c>
      <c r="AJ7" s="694">
        <v>86</v>
      </c>
      <c r="AK7" s="973">
        <v>53</v>
      </c>
      <c r="AL7" s="694">
        <v>33</v>
      </c>
      <c r="AM7" s="694">
        <v>86</v>
      </c>
      <c r="AN7" s="974">
        <v>40</v>
      </c>
      <c r="AO7" s="695">
        <v>46</v>
      </c>
      <c r="AP7" s="41"/>
      <c r="AQ7" s="474" t="s">
        <v>266</v>
      </c>
      <c r="AR7" s="468">
        <f t="shared" ref="AR7:BC7" si="0">SUM(AR36:AR40)</f>
        <v>1199</v>
      </c>
      <c r="AS7" s="468">
        <f t="shared" si="0"/>
        <v>1201</v>
      </c>
      <c r="AT7" s="468">
        <f t="shared" si="0"/>
        <v>1177</v>
      </c>
      <c r="AU7" s="468">
        <f t="shared" si="0"/>
        <v>1044</v>
      </c>
      <c r="AV7" s="468">
        <f t="shared" si="0"/>
        <v>957</v>
      </c>
      <c r="AW7" s="468">
        <f t="shared" si="0"/>
        <v>5578</v>
      </c>
      <c r="AX7" s="468">
        <f t="shared" si="0"/>
        <v>195</v>
      </c>
      <c r="AY7" s="468">
        <f t="shared" si="0"/>
        <v>176</v>
      </c>
      <c r="AZ7" s="468">
        <f t="shared" si="0"/>
        <v>3623</v>
      </c>
      <c r="BA7" s="468">
        <f t="shared" si="0"/>
        <v>561</v>
      </c>
      <c r="BB7" s="468">
        <f t="shared" si="0"/>
        <v>4184</v>
      </c>
      <c r="BC7" s="471">
        <f t="shared" si="0"/>
        <v>1055</v>
      </c>
      <c r="BD7" s="38"/>
      <c r="BE7" s="821" t="s">
        <v>266</v>
      </c>
      <c r="BF7" s="836">
        <f t="shared" ref="BF7:BM7" si="1">SUM(BF36:BF40)</f>
        <v>1916</v>
      </c>
      <c r="BG7" s="836">
        <f t="shared" si="1"/>
        <v>1869</v>
      </c>
      <c r="BH7" s="836">
        <f t="shared" si="1"/>
        <v>761</v>
      </c>
      <c r="BI7" s="836">
        <f t="shared" si="1"/>
        <v>10</v>
      </c>
      <c r="BJ7" s="836">
        <f>SUM(BJ36:BJ40)</f>
        <v>4556</v>
      </c>
      <c r="BK7" s="836">
        <f t="shared" ref="BK7" si="2">SUM(BK36:BK40)</f>
        <v>445</v>
      </c>
      <c r="BL7" s="836">
        <f t="shared" si="1"/>
        <v>145</v>
      </c>
      <c r="BM7" s="824">
        <f t="shared" si="1"/>
        <v>0</v>
      </c>
    </row>
    <row r="8" spans="1:65" s="43" customFormat="1" ht="17.25" customHeight="1" thickBot="1">
      <c r="A8" s="469" t="s">
        <v>8</v>
      </c>
      <c r="B8" s="468">
        <v>41190</v>
      </c>
      <c r="C8" s="468">
        <v>19728</v>
      </c>
      <c r="D8" s="468">
        <v>32502</v>
      </c>
      <c r="E8" s="468">
        <v>15582</v>
      </c>
      <c r="F8" s="468">
        <v>28486</v>
      </c>
      <c r="G8" s="468">
        <v>13776</v>
      </c>
      <c r="H8" s="468">
        <v>21070</v>
      </c>
      <c r="I8" s="468">
        <v>10698</v>
      </c>
      <c r="J8" s="468">
        <v>14956</v>
      </c>
      <c r="K8" s="1032">
        <v>7130</v>
      </c>
      <c r="L8" s="468">
        <v>7826</v>
      </c>
      <c r="M8" s="468">
        <v>138204</v>
      </c>
      <c r="N8" s="470">
        <v>67610</v>
      </c>
      <c r="O8" s="470">
        <v>0</v>
      </c>
      <c r="P8" s="978">
        <v>0</v>
      </c>
      <c r="Q8" s="470">
        <v>0</v>
      </c>
      <c r="R8" s="470">
        <v>0</v>
      </c>
      <c r="S8" s="978">
        <v>0</v>
      </c>
      <c r="T8" s="471">
        <v>0</v>
      </c>
      <c r="U8" s="41"/>
      <c r="V8" s="846" t="s">
        <v>8</v>
      </c>
      <c r="W8" s="840">
        <v>11572</v>
      </c>
      <c r="X8" s="836">
        <v>5246</v>
      </c>
      <c r="Y8" s="836">
        <v>10271</v>
      </c>
      <c r="Z8" s="836">
        <v>4469</v>
      </c>
      <c r="AA8" s="836">
        <v>9270</v>
      </c>
      <c r="AB8" s="836">
        <v>4198</v>
      </c>
      <c r="AC8" s="836">
        <v>4853</v>
      </c>
      <c r="AD8" s="836">
        <v>2346</v>
      </c>
      <c r="AE8" s="836">
        <v>2723</v>
      </c>
      <c r="AF8" s="1030">
        <v>1313</v>
      </c>
      <c r="AG8" s="836">
        <v>1410</v>
      </c>
      <c r="AH8" s="904">
        <v>38689</v>
      </c>
      <c r="AI8" s="836">
        <v>17669</v>
      </c>
      <c r="AJ8" s="836">
        <v>0</v>
      </c>
      <c r="AK8" s="973">
        <v>0</v>
      </c>
      <c r="AL8" s="836">
        <v>0</v>
      </c>
      <c r="AM8" s="836">
        <v>0</v>
      </c>
      <c r="AN8" s="978">
        <v>0</v>
      </c>
      <c r="AO8" s="824">
        <v>0</v>
      </c>
      <c r="AP8" s="41"/>
      <c r="AQ8" s="474" t="s">
        <v>8</v>
      </c>
      <c r="AR8" s="468">
        <f t="shared" ref="AR8:BC8" si="3">SUM(AR42:AR45)</f>
        <v>1064</v>
      </c>
      <c r="AS8" s="468">
        <f t="shared" si="3"/>
        <v>1037</v>
      </c>
      <c r="AT8" s="468">
        <f t="shared" si="3"/>
        <v>1016</v>
      </c>
      <c r="AU8" s="468">
        <f t="shared" si="3"/>
        <v>898</v>
      </c>
      <c r="AV8" s="468">
        <f t="shared" si="3"/>
        <v>825</v>
      </c>
      <c r="AW8" s="468">
        <f t="shared" si="3"/>
        <v>4840</v>
      </c>
      <c r="AX8" s="468">
        <f t="shared" si="3"/>
        <v>0</v>
      </c>
      <c r="AY8" s="468">
        <f t="shared" si="3"/>
        <v>0</v>
      </c>
      <c r="AZ8" s="468">
        <f t="shared" si="3"/>
        <v>3780</v>
      </c>
      <c r="BA8" s="468">
        <f t="shared" si="3"/>
        <v>258</v>
      </c>
      <c r="BB8" s="468">
        <f t="shared" si="3"/>
        <v>4038</v>
      </c>
      <c r="BC8" s="471">
        <f t="shared" si="3"/>
        <v>966</v>
      </c>
      <c r="BD8" s="38"/>
      <c r="BE8" s="821" t="s">
        <v>8</v>
      </c>
      <c r="BF8" s="836">
        <f t="shared" ref="BF8:BM8" si="4">SUM(BF42:BF45)</f>
        <v>2015</v>
      </c>
      <c r="BG8" s="836">
        <f t="shared" si="4"/>
        <v>1373</v>
      </c>
      <c r="BH8" s="836">
        <f t="shared" si="4"/>
        <v>573</v>
      </c>
      <c r="BI8" s="836">
        <f t="shared" si="4"/>
        <v>10</v>
      </c>
      <c r="BJ8" s="836">
        <f t="shared" si="4"/>
        <v>3971</v>
      </c>
      <c r="BK8" s="836">
        <f t="shared" ref="BK8" si="5">SUM(BK42:BK45)</f>
        <v>0</v>
      </c>
      <c r="BL8" s="836">
        <f t="shared" si="4"/>
        <v>67</v>
      </c>
      <c r="BM8" s="824">
        <f t="shared" si="4"/>
        <v>0</v>
      </c>
    </row>
    <row r="9" spans="1:65" s="43" customFormat="1" ht="17.25" customHeight="1" thickBot="1">
      <c r="A9" s="469" t="s">
        <v>13</v>
      </c>
      <c r="B9" s="468">
        <v>64033</v>
      </c>
      <c r="C9" s="468">
        <v>30238</v>
      </c>
      <c r="D9" s="468">
        <v>63063</v>
      </c>
      <c r="E9" s="468">
        <v>29716</v>
      </c>
      <c r="F9" s="468">
        <v>61436</v>
      </c>
      <c r="G9" s="468">
        <v>29141</v>
      </c>
      <c r="H9" s="468">
        <v>52278</v>
      </c>
      <c r="I9" s="468">
        <v>25456</v>
      </c>
      <c r="J9" s="468">
        <v>45210</v>
      </c>
      <c r="K9" s="1032">
        <v>22500</v>
      </c>
      <c r="L9" s="468">
        <v>22710</v>
      </c>
      <c r="M9" s="468">
        <v>286020</v>
      </c>
      <c r="N9" s="470">
        <v>137261</v>
      </c>
      <c r="O9" s="470">
        <v>0</v>
      </c>
      <c r="P9" s="978">
        <v>0</v>
      </c>
      <c r="Q9" s="470">
        <v>0</v>
      </c>
      <c r="R9" s="470">
        <v>0</v>
      </c>
      <c r="S9" s="978">
        <v>0</v>
      </c>
      <c r="T9" s="471">
        <v>0</v>
      </c>
      <c r="U9" s="41"/>
      <c r="V9" s="846" t="s">
        <v>13</v>
      </c>
      <c r="W9" s="840">
        <v>6836</v>
      </c>
      <c r="X9" s="836">
        <v>2850</v>
      </c>
      <c r="Y9" s="836">
        <v>14655</v>
      </c>
      <c r="Z9" s="836">
        <v>5887</v>
      </c>
      <c r="AA9" s="836">
        <v>14676</v>
      </c>
      <c r="AB9" s="836">
        <v>6164</v>
      </c>
      <c r="AC9" s="836">
        <v>6538</v>
      </c>
      <c r="AD9" s="836">
        <v>2885</v>
      </c>
      <c r="AE9" s="836">
        <v>7520</v>
      </c>
      <c r="AF9" s="1030">
        <v>3839</v>
      </c>
      <c r="AG9" s="836">
        <v>3681</v>
      </c>
      <c r="AH9" s="904">
        <v>50225</v>
      </c>
      <c r="AI9" s="836">
        <v>21467</v>
      </c>
      <c r="AJ9" s="836">
        <v>0</v>
      </c>
      <c r="AK9" s="973">
        <v>0</v>
      </c>
      <c r="AL9" s="836">
        <v>0</v>
      </c>
      <c r="AM9" s="836">
        <v>0</v>
      </c>
      <c r="AN9" s="978">
        <v>0</v>
      </c>
      <c r="AO9" s="824">
        <v>0</v>
      </c>
      <c r="AP9" s="41"/>
      <c r="AQ9" s="474" t="s">
        <v>13</v>
      </c>
      <c r="AR9" s="468">
        <f t="shared" ref="AR9:BC9" si="6">SUM(AR47:AR54)</f>
        <v>1661</v>
      </c>
      <c r="AS9" s="468">
        <f t="shared" si="6"/>
        <v>1688</v>
      </c>
      <c r="AT9" s="468">
        <f t="shared" si="6"/>
        <v>1704</v>
      </c>
      <c r="AU9" s="468">
        <f t="shared" si="6"/>
        <v>1637</v>
      </c>
      <c r="AV9" s="468">
        <f t="shared" si="6"/>
        <v>1599</v>
      </c>
      <c r="AW9" s="468">
        <f t="shared" si="6"/>
        <v>8289</v>
      </c>
      <c r="AX9" s="468">
        <f t="shared" si="6"/>
        <v>0</v>
      </c>
      <c r="AY9" s="468">
        <f t="shared" si="6"/>
        <v>0</v>
      </c>
      <c r="AZ9" s="468">
        <f t="shared" si="6"/>
        <v>6130</v>
      </c>
      <c r="BA9" s="468">
        <f t="shared" si="6"/>
        <v>279</v>
      </c>
      <c r="BB9" s="468">
        <f t="shared" si="6"/>
        <v>6409</v>
      </c>
      <c r="BC9" s="471">
        <f t="shared" si="6"/>
        <v>1446</v>
      </c>
      <c r="BD9" s="38"/>
      <c r="BE9" s="821" t="s">
        <v>13</v>
      </c>
      <c r="BF9" s="836">
        <f t="shared" ref="BF9:BM9" si="7">SUM(BF47:BF54)</f>
        <v>3192</v>
      </c>
      <c r="BG9" s="836">
        <f t="shared" si="7"/>
        <v>2790</v>
      </c>
      <c r="BH9" s="836">
        <f t="shared" si="7"/>
        <v>850</v>
      </c>
      <c r="BI9" s="836">
        <f t="shared" si="7"/>
        <v>24</v>
      </c>
      <c r="BJ9" s="836">
        <f t="shared" si="7"/>
        <v>6856</v>
      </c>
      <c r="BK9" s="836">
        <f t="shared" ref="BK9" si="8">SUM(BK47:BK54)</f>
        <v>0</v>
      </c>
      <c r="BL9" s="836">
        <f t="shared" si="7"/>
        <v>379</v>
      </c>
      <c r="BM9" s="824">
        <f t="shared" si="7"/>
        <v>2</v>
      </c>
    </row>
    <row r="10" spans="1:65" s="43" customFormat="1" ht="17.25" customHeight="1" thickBot="1">
      <c r="A10" s="469" t="s">
        <v>22</v>
      </c>
      <c r="B10" s="468">
        <v>69766</v>
      </c>
      <c r="C10" s="468">
        <v>33642</v>
      </c>
      <c r="D10" s="468">
        <v>55249</v>
      </c>
      <c r="E10" s="468">
        <v>26472</v>
      </c>
      <c r="F10" s="468">
        <v>50509</v>
      </c>
      <c r="G10" s="468">
        <v>24781</v>
      </c>
      <c r="H10" s="468">
        <v>33884</v>
      </c>
      <c r="I10" s="468">
        <v>16764</v>
      </c>
      <c r="J10" s="468">
        <v>28517</v>
      </c>
      <c r="K10" s="1032">
        <v>14652</v>
      </c>
      <c r="L10" s="468">
        <v>13865</v>
      </c>
      <c r="M10" s="468">
        <v>237925</v>
      </c>
      <c r="N10" s="470">
        <v>115524</v>
      </c>
      <c r="O10" s="470">
        <v>0</v>
      </c>
      <c r="P10" s="978">
        <v>0</v>
      </c>
      <c r="Q10" s="470">
        <v>0</v>
      </c>
      <c r="R10" s="470">
        <v>0</v>
      </c>
      <c r="S10" s="978">
        <v>0</v>
      </c>
      <c r="T10" s="471">
        <v>0</v>
      </c>
      <c r="U10" s="41"/>
      <c r="V10" s="846" t="s">
        <v>22</v>
      </c>
      <c r="W10" s="840">
        <v>14646</v>
      </c>
      <c r="X10" s="836">
        <v>6681</v>
      </c>
      <c r="Y10" s="836">
        <v>19474</v>
      </c>
      <c r="Z10" s="836">
        <v>8715</v>
      </c>
      <c r="AA10" s="836">
        <v>18183</v>
      </c>
      <c r="AB10" s="836">
        <v>8402</v>
      </c>
      <c r="AC10" s="836">
        <v>6265</v>
      </c>
      <c r="AD10" s="836">
        <v>2935</v>
      </c>
      <c r="AE10" s="836">
        <v>5789</v>
      </c>
      <c r="AF10" s="1030">
        <v>3065</v>
      </c>
      <c r="AG10" s="836">
        <v>2724</v>
      </c>
      <c r="AH10" s="904">
        <v>64357</v>
      </c>
      <c r="AI10" s="836">
        <v>29457</v>
      </c>
      <c r="AJ10" s="836">
        <v>0</v>
      </c>
      <c r="AK10" s="973">
        <v>0</v>
      </c>
      <c r="AL10" s="836">
        <v>0</v>
      </c>
      <c r="AM10" s="836">
        <v>0</v>
      </c>
      <c r="AN10" s="978">
        <v>0</v>
      </c>
      <c r="AO10" s="824">
        <v>0</v>
      </c>
      <c r="AP10" s="41"/>
      <c r="AQ10" s="474" t="s">
        <v>22</v>
      </c>
      <c r="AR10" s="468">
        <f t="shared" ref="AR10:BC10" si="9">SUM(AR56:AR61)</f>
        <v>1625</v>
      </c>
      <c r="AS10" s="468">
        <f t="shared" si="9"/>
        <v>1354</v>
      </c>
      <c r="AT10" s="468">
        <f t="shared" si="9"/>
        <v>4650</v>
      </c>
      <c r="AU10" s="468">
        <f t="shared" si="9"/>
        <v>2538</v>
      </c>
      <c r="AV10" s="468">
        <f t="shared" si="9"/>
        <v>3526</v>
      </c>
      <c r="AW10" s="468">
        <f t="shared" si="9"/>
        <v>13693</v>
      </c>
      <c r="AX10" s="468">
        <f t="shared" si="9"/>
        <v>0</v>
      </c>
      <c r="AY10" s="468">
        <f t="shared" si="9"/>
        <v>0</v>
      </c>
      <c r="AZ10" s="468">
        <f t="shared" si="9"/>
        <v>3462</v>
      </c>
      <c r="BA10" s="468">
        <f t="shared" si="9"/>
        <v>1559</v>
      </c>
      <c r="BB10" s="468">
        <f t="shared" si="9"/>
        <v>5021</v>
      </c>
      <c r="BC10" s="471">
        <f t="shared" si="9"/>
        <v>1209</v>
      </c>
      <c r="BD10" s="38"/>
      <c r="BE10" s="821" t="s">
        <v>22</v>
      </c>
      <c r="BF10" s="836">
        <f t="shared" ref="BF10:BM10" si="10">SUM(BF56:BF61)</f>
        <v>1806</v>
      </c>
      <c r="BG10" s="836">
        <f t="shared" si="10"/>
        <v>2719</v>
      </c>
      <c r="BH10" s="836">
        <f t="shared" si="10"/>
        <v>692</v>
      </c>
      <c r="BI10" s="836">
        <f t="shared" si="10"/>
        <v>0</v>
      </c>
      <c r="BJ10" s="836">
        <f t="shared" si="10"/>
        <v>5217</v>
      </c>
      <c r="BK10" s="836">
        <f t="shared" ref="BK10" si="11">SUM(BK56:BK61)</f>
        <v>0</v>
      </c>
      <c r="BL10" s="836">
        <f t="shared" si="10"/>
        <v>54</v>
      </c>
      <c r="BM10" s="824">
        <f t="shared" si="10"/>
        <v>17</v>
      </c>
    </row>
    <row r="11" spans="1:65" s="43" customFormat="1" ht="17.25" customHeight="1" thickBot="1">
      <c r="A11" s="469" t="s">
        <v>29</v>
      </c>
      <c r="B11" s="468">
        <v>49686</v>
      </c>
      <c r="C11" s="468">
        <v>26195</v>
      </c>
      <c r="D11" s="468">
        <v>25821</v>
      </c>
      <c r="E11" s="468">
        <v>14283</v>
      </c>
      <c r="F11" s="468">
        <v>16430</v>
      </c>
      <c r="G11" s="468">
        <v>9208</v>
      </c>
      <c r="H11" s="468">
        <v>9773</v>
      </c>
      <c r="I11" s="468">
        <v>5422</v>
      </c>
      <c r="J11" s="468">
        <v>6175</v>
      </c>
      <c r="K11" s="1032">
        <v>2744</v>
      </c>
      <c r="L11" s="468">
        <v>3431</v>
      </c>
      <c r="M11" s="468">
        <v>107885</v>
      </c>
      <c r="N11" s="470">
        <v>58539</v>
      </c>
      <c r="O11" s="470">
        <v>0</v>
      </c>
      <c r="P11" s="978">
        <v>0</v>
      </c>
      <c r="Q11" s="470">
        <v>0</v>
      </c>
      <c r="R11" s="470">
        <v>0</v>
      </c>
      <c r="S11" s="978">
        <v>0</v>
      </c>
      <c r="T11" s="471">
        <v>0</v>
      </c>
      <c r="U11" s="41"/>
      <c r="V11" s="846" t="s">
        <v>29</v>
      </c>
      <c r="W11" s="840">
        <v>8908</v>
      </c>
      <c r="X11" s="836">
        <v>4582</v>
      </c>
      <c r="Y11" s="836">
        <v>5378</v>
      </c>
      <c r="Z11" s="836">
        <v>2897</v>
      </c>
      <c r="AA11" s="836">
        <v>3301</v>
      </c>
      <c r="AB11" s="836">
        <v>1815</v>
      </c>
      <c r="AC11" s="836">
        <v>1219</v>
      </c>
      <c r="AD11" s="836">
        <v>624</v>
      </c>
      <c r="AE11" s="836">
        <v>595</v>
      </c>
      <c r="AF11" s="1030">
        <v>276</v>
      </c>
      <c r="AG11" s="836">
        <v>319</v>
      </c>
      <c r="AH11" s="904">
        <v>19401</v>
      </c>
      <c r="AI11" s="836">
        <v>10237</v>
      </c>
      <c r="AJ11" s="836">
        <v>0</v>
      </c>
      <c r="AK11" s="973">
        <v>0</v>
      </c>
      <c r="AL11" s="836">
        <v>0</v>
      </c>
      <c r="AM11" s="836">
        <v>0</v>
      </c>
      <c r="AN11" s="978">
        <v>0</v>
      </c>
      <c r="AO11" s="824">
        <v>0</v>
      </c>
      <c r="AP11" s="41"/>
      <c r="AQ11" s="474" t="s">
        <v>29</v>
      </c>
      <c r="AR11" s="468">
        <f t="shared" ref="AR11:BB11" si="12">SUM(AR63:AR66)</f>
        <v>957</v>
      </c>
      <c r="AS11" s="468">
        <f t="shared" si="12"/>
        <v>870</v>
      </c>
      <c r="AT11" s="468">
        <f t="shared" si="12"/>
        <v>756</v>
      </c>
      <c r="AU11" s="468">
        <f t="shared" si="12"/>
        <v>557</v>
      </c>
      <c r="AV11" s="468">
        <f t="shared" si="12"/>
        <v>435</v>
      </c>
      <c r="AW11" s="468">
        <f t="shared" si="12"/>
        <v>3575</v>
      </c>
      <c r="AX11" s="468">
        <f t="shared" si="12"/>
        <v>0</v>
      </c>
      <c r="AY11" s="468">
        <f t="shared" si="12"/>
        <v>0</v>
      </c>
      <c r="AZ11" s="468">
        <f t="shared" si="12"/>
        <v>1786</v>
      </c>
      <c r="BA11" s="468">
        <f t="shared" si="12"/>
        <v>314</v>
      </c>
      <c r="BB11" s="468">
        <f t="shared" si="12"/>
        <v>2100</v>
      </c>
      <c r="BC11" s="471">
        <f>SUM(BC63:BC66)</f>
        <v>820</v>
      </c>
      <c r="BD11" s="38"/>
      <c r="BE11" s="821" t="s">
        <v>29</v>
      </c>
      <c r="BF11" s="836">
        <f t="shared" ref="BF11:BM11" si="13">SUM(BF63:BF66)</f>
        <v>466</v>
      </c>
      <c r="BG11" s="836">
        <f t="shared" si="13"/>
        <v>829</v>
      </c>
      <c r="BH11" s="836">
        <f t="shared" si="13"/>
        <v>197</v>
      </c>
      <c r="BI11" s="836">
        <f t="shared" si="13"/>
        <v>3</v>
      </c>
      <c r="BJ11" s="836">
        <f t="shared" si="13"/>
        <v>1495</v>
      </c>
      <c r="BK11" s="836">
        <f t="shared" ref="BK11" si="14">SUM(BK63:BK66)</f>
        <v>0</v>
      </c>
      <c r="BL11" s="836">
        <f t="shared" si="13"/>
        <v>40</v>
      </c>
      <c r="BM11" s="824">
        <f t="shared" si="13"/>
        <v>1</v>
      </c>
    </row>
    <row r="12" spans="1:65" s="43" customFormat="1" ht="17.25" customHeight="1" thickBot="1">
      <c r="A12" s="469" t="s">
        <v>34</v>
      </c>
      <c r="B12" s="468">
        <v>41344</v>
      </c>
      <c r="C12" s="468">
        <v>21004</v>
      </c>
      <c r="D12" s="468">
        <v>23648</v>
      </c>
      <c r="E12" s="468">
        <v>12066</v>
      </c>
      <c r="F12" s="468">
        <v>15173</v>
      </c>
      <c r="G12" s="468">
        <v>7786</v>
      </c>
      <c r="H12" s="468">
        <v>8601</v>
      </c>
      <c r="I12" s="468">
        <v>4353</v>
      </c>
      <c r="J12" s="468">
        <v>5733</v>
      </c>
      <c r="K12" s="1032">
        <v>2857</v>
      </c>
      <c r="L12" s="468">
        <v>2876</v>
      </c>
      <c r="M12" s="468">
        <v>94499</v>
      </c>
      <c r="N12" s="470">
        <v>48085</v>
      </c>
      <c r="O12" s="470">
        <v>884</v>
      </c>
      <c r="P12" s="978">
        <v>446</v>
      </c>
      <c r="Q12" s="470">
        <v>438</v>
      </c>
      <c r="R12" s="470">
        <v>791</v>
      </c>
      <c r="S12" s="978">
        <v>437</v>
      </c>
      <c r="T12" s="471">
        <v>354</v>
      </c>
      <c r="U12" s="41"/>
      <c r="V12" s="846" t="s">
        <v>34</v>
      </c>
      <c r="W12" s="840">
        <v>7563</v>
      </c>
      <c r="X12" s="836">
        <v>3856</v>
      </c>
      <c r="Y12" s="836">
        <v>5827</v>
      </c>
      <c r="Z12" s="836">
        <v>2972</v>
      </c>
      <c r="AA12" s="836">
        <v>3763</v>
      </c>
      <c r="AB12" s="836">
        <v>1930</v>
      </c>
      <c r="AC12" s="836">
        <v>1244</v>
      </c>
      <c r="AD12" s="836">
        <v>619</v>
      </c>
      <c r="AE12" s="836">
        <v>753</v>
      </c>
      <c r="AF12" s="1030">
        <v>406</v>
      </c>
      <c r="AG12" s="836">
        <v>347</v>
      </c>
      <c r="AH12" s="904">
        <v>19150</v>
      </c>
      <c r="AI12" s="836">
        <v>9724</v>
      </c>
      <c r="AJ12" s="836">
        <v>27</v>
      </c>
      <c r="AK12" s="973">
        <v>17</v>
      </c>
      <c r="AL12" s="836">
        <v>10</v>
      </c>
      <c r="AM12" s="836">
        <v>1</v>
      </c>
      <c r="AN12" s="978">
        <v>1</v>
      </c>
      <c r="AO12" s="824">
        <v>0</v>
      </c>
      <c r="AP12" s="41"/>
      <c r="AQ12" s="474" t="s">
        <v>34</v>
      </c>
      <c r="AR12" s="468">
        <f t="shared" ref="AR12:BC12" si="15">SUM(AR73:AR75)</f>
        <v>702</v>
      </c>
      <c r="AS12" s="468">
        <f t="shared" si="15"/>
        <v>594</v>
      </c>
      <c r="AT12" s="468">
        <f t="shared" si="15"/>
        <v>491</v>
      </c>
      <c r="AU12" s="468">
        <f t="shared" si="15"/>
        <v>359</v>
      </c>
      <c r="AV12" s="468">
        <f t="shared" si="15"/>
        <v>268</v>
      </c>
      <c r="AW12" s="468">
        <f t="shared" si="15"/>
        <v>2414</v>
      </c>
      <c r="AX12" s="468">
        <f t="shared" si="15"/>
        <v>5</v>
      </c>
      <c r="AY12" s="468">
        <f t="shared" si="15"/>
        <v>5</v>
      </c>
      <c r="AZ12" s="468">
        <f t="shared" si="15"/>
        <v>1254</v>
      </c>
      <c r="BA12" s="468">
        <f t="shared" si="15"/>
        <v>265</v>
      </c>
      <c r="BB12" s="468">
        <f t="shared" si="15"/>
        <v>1519</v>
      </c>
      <c r="BC12" s="471">
        <f t="shared" si="15"/>
        <v>663</v>
      </c>
      <c r="BD12" s="38"/>
      <c r="BE12" s="821" t="s">
        <v>34</v>
      </c>
      <c r="BF12" s="836">
        <f t="shared" ref="BF12:BM12" si="16">SUM(BF73:BF75)</f>
        <v>738</v>
      </c>
      <c r="BG12" s="836">
        <f t="shared" si="16"/>
        <v>726</v>
      </c>
      <c r="BH12" s="836">
        <f t="shared" si="16"/>
        <v>152</v>
      </c>
      <c r="BI12" s="836">
        <f t="shared" si="16"/>
        <v>2</v>
      </c>
      <c r="BJ12" s="836">
        <f t="shared" si="16"/>
        <v>1618</v>
      </c>
      <c r="BK12" s="836">
        <f t="shared" ref="BK12" si="17">SUM(BK73:BK75)</f>
        <v>51</v>
      </c>
      <c r="BL12" s="836">
        <f t="shared" si="16"/>
        <v>88</v>
      </c>
      <c r="BM12" s="824">
        <f t="shared" si="16"/>
        <v>0</v>
      </c>
    </row>
    <row r="13" spans="1:65" s="43" customFormat="1" ht="17.25" customHeight="1" thickBot="1">
      <c r="A13" s="469" t="s">
        <v>267</v>
      </c>
      <c r="B13" s="468">
        <v>77388</v>
      </c>
      <c r="C13" s="468">
        <v>40818</v>
      </c>
      <c r="D13" s="468">
        <v>44371</v>
      </c>
      <c r="E13" s="468">
        <v>23634</v>
      </c>
      <c r="F13" s="468">
        <v>29625</v>
      </c>
      <c r="G13" s="468">
        <v>15696</v>
      </c>
      <c r="H13" s="468">
        <v>18085</v>
      </c>
      <c r="I13" s="468">
        <v>9643</v>
      </c>
      <c r="J13" s="468">
        <v>11530</v>
      </c>
      <c r="K13" s="1032">
        <v>5413</v>
      </c>
      <c r="L13" s="468">
        <v>6117</v>
      </c>
      <c r="M13" s="468">
        <v>180999</v>
      </c>
      <c r="N13" s="470">
        <v>95908</v>
      </c>
      <c r="O13" s="470">
        <v>0</v>
      </c>
      <c r="P13" s="978">
        <v>0</v>
      </c>
      <c r="Q13" s="470">
        <v>0</v>
      </c>
      <c r="R13" s="470">
        <v>0</v>
      </c>
      <c r="S13" s="978">
        <v>0</v>
      </c>
      <c r="T13" s="471">
        <v>0</v>
      </c>
      <c r="U13" s="41"/>
      <c r="V13" s="846" t="s">
        <v>267</v>
      </c>
      <c r="W13" s="840">
        <v>15255</v>
      </c>
      <c r="X13" s="836">
        <v>8027</v>
      </c>
      <c r="Y13" s="836">
        <v>8164</v>
      </c>
      <c r="Z13" s="836">
        <v>4269</v>
      </c>
      <c r="AA13" s="836">
        <v>5050</v>
      </c>
      <c r="AB13" s="836">
        <v>2604</v>
      </c>
      <c r="AC13" s="836">
        <v>2191</v>
      </c>
      <c r="AD13" s="836">
        <v>1140</v>
      </c>
      <c r="AE13" s="836">
        <v>625</v>
      </c>
      <c r="AF13" s="1030">
        <v>313</v>
      </c>
      <c r="AG13" s="836">
        <v>312</v>
      </c>
      <c r="AH13" s="904">
        <v>31285</v>
      </c>
      <c r="AI13" s="836">
        <v>16352</v>
      </c>
      <c r="AJ13" s="836">
        <v>0</v>
      </c>
      <c r="AK13" s="973">
        <v>0</v>
      </c>
      <c r="AL13" s="836">
        <v>0</v>
      </c>
      <c r="AM13" s="836">
        <v>0</v>
      </c>
      <c r="AN13" s="978">
        <v>0</v>
      </c>
      <c r="AO13" s="824">
        <v>0</v>
      </c>
      <c r="AP13" s="41"/>
      <c r="AQ13" s="474" t="s">
        <v>267</v>
      </c>
      <c r="AR13" s="468">
        <f t="shared" ref="AR13:BC13" si="18">SUM(AR77:AR85)</f>
        <v>1468</v>
      </c>
      <c r="AS13" s="468">
        <f t="shared" si="18"/>
        <v>1235</v>
      </c>
      <c r="AT13" s="468">
        <f t="shared" si="18"/>
        <v>1026</v>
      </c>
      <c r="AU13" s="468">
        <f t="shared" si="18"/>
        <v>753</v>
      </c>
      <c r="AV13" s="468">
        <f t="shared" si="18"/>
        <v>566</v>
      </c>
      <c r="AW13" s="468">
        <f t="shared" si="18"/>
        <v>5048</v>
      </c>
      <c r="AX13" s="468">
        <f t="shared" si="18"/>
        <v>0</v>
      </c>
      <c r="AY13" s="468">
        <f t="shared" si="18"/>
        <v>0</v>
      </c>
      <c r="AZ13" s="468">
        <f t="shared" si="18"/>
        <v>2074</v>
      </c>
      <c r="BA13" s="468">
        <f t="shared" si="18"/>
        <v>555</v>
      </c>
      <c r="BB13" s="468">
        <f t="shared" si="18"/>
        <v>2629</v>
      </c>
      <c r="BC13" s="471">
        <f t="shared" si="18"/>
        <v>932</v>
      </c>
      <c r="BD13" s="38"/>
      <c r="BE13" s="821" t="s">
        <v>267</v>
      </c>
      <c r="BF13" s="836">
        <f t="shared" ref="BF13" si="19">SUM(BF77:BF85)</f>
        <v>1427</v>
      </c>
      <c r="BG13" s="836">
        <f>SUM(BG77:BG85)</f>
        <v>1160</v>
      </c>
      <c r="BH13" s="836">
        <f>SUM(BH77:BH85)</f>
        <v>404</v>
      </c>
      <c r="BI13" s="836">
        <f t="shared" ref="BI13:BJ13" si="20">SUM(BI77:BI85)</f>
        <v>18</v>
      </c>
      <c r="BJ13" s="836">
        <f t="shared" si="20"/>
        <v>3009</v>
      </c>
      <c r="BK13" s="836">
        <f t="shared" ref="BK13" si="21">SUM(BK77:BK85)</f>
        <v>0</v>
      </c>
      <c r="BL13" s="836">
        <f>SUM(BL77:BL85)</f>
        <v>311</v>
      </c>
      <c r="BM13" s="824">
        <f t="shared" ref="BM13" si="22">SUM(BM77:BM85)</f>
        <v>4</v>
      </c>
    </row>
    <row r="14" spans="1:65" s="43" customFormat="1" ht="17.25" customHeight="1" thickBot="1">
      <c r="A14" s="469" t="s">
        <v>268</v>
      </c>
      <c r="B14" s="468">
        <v>78818</v>
      </c>
      <c r="C14" s="468">
        <v>38968</v>
      </c>
      <c r="D14" s="468">
        <v>47169</v>
      </c>
      <c r="E14" s="468">
        <v>22980</v>
      </c>
      <c r="F14" s="468">
        <v>31265</v>
      </c>
      <c r="G14" s="468">
        <v>14663</v>
      </c>
      <c r="H14" s="468">
        <v>17210</v>
      </c>
      <c r="I14" s="468">
        <v>7920</v>
      </c>
      <c r="J14" s="468">
        <v>12028</v>
      </c>
      <c r="K14" s="1032">
        <v>6761</v>
      </c>
      <c r="L14" s="468">
        <v>5267</v>
      </c>
      <c r="M14" s="468">
        <v>186490</v>
      </c>
      <c r="N14" s="470">
        <v>89798</v>
      </c>
      <c r="O14" s="470">
        <v>0</v>
      </c>
      <c r="P14" s="978">
        <v>0</v>
      </c>
      <c r="Q14" s="470">
        <v>0</v>
      </c>
      <c r="R14" s="470">
        <v>0</v>
      </c>
      <c r="S14" s="978">
        <v>0</v>
      </c>
      <c r="T14" s="471">
        <v>0</v>
      </c>
      <c r="U14" s="41"/>
      <c r="V14" s="846" t="s">
        <v>268</v>
      </c>
      <c r="W14" s="840">
        <v>7284</v>
      </c>
      <c r="X14" s="836">
        <v>3492</v>
      </c>
      <c r="Y14" s="836">
        <v>12908</v>
      </c>
      <c r="Z14" s="836">
        <v>6107</v>
      </c>
      <c r="AA14" s="836">
        <v>8025</v>
      </c>
      <c r="AB14" s="836">
        <v>3752</v>
      </c>
      <c r="AC14" s="836">
        <v>1177</v>
      </c>
      <c r="AD14" s="836">
        <v>514</v>
      </c>
      <c r="AE14" s="836">
        <v>2112</v>
      </c>
      <c r="AF14" s="1030">
        <v>1214</v>
      </c>
      <c r="AG14" s="836">
        <v>898</v>
      </c>
      <c r="AH14" s="904">
        <v>31506</v>
      </c>
      <c r="AI14" s="836">
        <v>14763</v>
      </c>
      <c r="AJ14" s="836">
        <v>0</v>
      </c>
      <c r="AK14" s="973">
        <v>0</v>
      </c>
      <c r="AL14" s="836">
        <v>0</v>
      </c>
      <c r="AM14" s="836">
        <v>0</v>
      </c>
      <c r="AN14" s="978">
        <v>0</v>
      </c>
      <c r="AO14" s="824">
        <v>0</v>
      </c>
      <c r="AP14" s="41"/>
      <c r="AQ14" s="474" t="s">
        <v>268</v>
      </c>
      <c r="AR14" s="468">
        <f t="shared" ref="AR14:BC14" si="23">SUM(AR87:AR91)</f>
        <v>1208</v>
      </c>
      <c r="AS14" s="468">
        <f t="shared" si="23"/>
        <v>1059</v>
      </c>
      <c r="AT14" s="468">
        <f t="shared" si="23"/>
        <v>928</v>
      </c>
      <c r="AU14" s="468">
        <f t="shared" si="23"/>
        <v>691</v>
      </c>
      <c r="AV14" s="468">
        <f t="shared" si="23"/>
        <v>558</v>
      </c>
      <c r="AW14" s="468">
        <f t="shared" si="23"/>
        <v>4444</v>
      </c>
      <c r="AX14" s="468">
        <f t="shared" si="23"/>
        <v>0</v>
      </c>
      <c r="AY14" s="468">
        <f t="shared" si="23"/>
        <v>0</v>
      </c>
      <c r="AZ14" s="468">
        <f t="shared" si="23"/>
        <v>2785</v>
      </c>
      <c r="BA14" s="468">
        <f t="shared" si="23"/>
        <v>506</v>
      </c>
      <c r="BB14" s="468">
        <f t="shared" si="23"/>
        <v>3291</v>
      </c>
      <c r="BC14" s="471">
        <f t="shared" si="23"/>
        <v>1041</v>
      </c>
      <c r="BD14" s="38"/>
      <c r="BE14" s="821" t="s">
        <v>268</v>
      </c>
      <c r="BF14" s="836">
        <f t="shared" ref="BF14:BM14" si="24">SUM(BF87:BF91)</f>
        <v>1003</v>
      </c>
      <c r="BG14" s="836">
        <f t="shared" si="24"/>
        <v>1730</v>
      </c>
      <c r="BH14" s="836">
        <f t="shared" si="24"/>
        <v>259</v>
      </c>
      <c r="BI14" s="836">
        <f t="shared" si="24"/>
        <v>0</v>
      </c>
      <c r="BJ14" s="836">
        <f t="shared" si="24"/>
        <v>2992</v>
      </c>
      <c r="BK14" s="836">
        <f t="shared" ref="BK14" si="25">SUM(BK87:BK91)</f>
        <v>0</v>
      </c>
      <c r="BL14" s="836">
        <f t="shared" si="24"/>
        <v>40</v>
      </c>
      <c r="BM14" s="824">
        <f t="shared" si="24"/>
        <v>0</v>
      </c>
    </row>
    <row r="15" spans="1:65" s="43" customFormat="1" ht="17.25" customHeight="1" thickBot="1">
      <c r="A15" s="469" t="s">
        <v>54</v>
      </c>
      <c r="B15" s="468">
        <v>79085</v>
      </c>
      <c r="C15" s="468">
        <v>38708</v>
      </c>
      <c r="D15" s="468">
        <v>69687</v>
      </c>
      <c r="E15" s="468">
        <v>34176</v>
      </c>
      <c r="F15" s="468">
        <v>51669</v>
      </c>
      <c r="G15" s="468">
        <v>25592</v>
      </c>
      <c r="H15" s="468">
        <v>30365</v>
      </c>
      <c r="I15" s="468">
        <v>15286</v>
      </c>
      <c r="J15" s="468">
        <v>23585</v>
      </c>
      <c r="K15" s="1032">
        <v>11617</v>
      </c>
      <c r="L15" s="468">
        <v>11968</v>
      </c>
      <c r="M15" s="468">
        <v>254391</v>
      </c>
      <c r="N15" s="470">
        <v>125730</v>
      </c>
      <c r="O15" s="470">
        <v>0</v>
      </c>
      <c r="P15" s="978">
        <v>0</v>
      </c>
      <c r="Q15" s="470">
        <v>0</v>
      </c>
      <c r="R15" s="470">
        <v>0</v>
      </c>
      <c r="S15" s="978">
        <v>0</v>
      </c>
      <c r="T15" s="471">
        <v>0</v>
      </c>
      <c r="U15" s="41"/>
      <c r="V15" s="846" t="s">
        <v>54</v>
      </c>
      <c r="W15" s="840">
        <v>8467</v>
      </c>
      <c r="X15" s="836">
        <v>3976</v>
      </c>
      <c r="Y15" s="836">
        <v>24430</v>
      </c>
      <c r="Z15" s="836">
        <v>11328</v>
      </c>
      <c r="AA15" s="836">
        <v>16354</v>
      </c>
      <c r="AB15" s="836">
        <v>7711</v>
      </c>
      <c r="AC15" s="836">
        <v>2539</v>
      </c>
      <c r="AD15" s="836">
        <v>1204</v>
      </c>
      <c r="AE15" s="836">
        <v>4377</v>
      </c>
      <c r="AF15" s="1030">
        <v>2145</v>
      </c>
      <c r="AG15" s="836">
        <v>2232</v>
      </c>
      <c r="AH15" s="904">
        <v>56167</v>
      </c>
      <c r="AI15" s="836">
        <v>26451</v>
      </c>
      <c r="AJ15" s="836">
        <v>0</v>
      </c>
      <c r="AK15" s="973">
        <v>0</v>
      </c>
      <c r="AL15" s="836">
        <v>0</v>
      </c>
      <c r="AM15" s="836">
        <v>0</v>
      </c>
      <c r="AN15" s="978">
        <v>0</v>
      </c>
      <c r="AO15" s="824">
        <v>0</v>
      </c>
      <c r="AP15" s="41"/>
      <c r="AQ15" s="474" t="s">
        <v>54</v>
      </c>
      <c r="AR15" s="468">
        <f t="shared" ref="AR15:BC15" si="26">SUM(AR93:AR99)</f>
        <v>1682</v>
      </c>
      <c r="AS15" s="468">
        <f t="shared" si="26"/>
        <v>1668</v>
      </c>
      <c r="AT15" s="468">
        <f t="shared" si="26"/>
        <v>1535</v>
      </c>
      <c r="AU15" s="468">
        <f t="shared" si="26"/>
        <v>1094</v>
      </c>
      <c r="AV15" s="468">
        <f t="shared" si="26"/>
        <v>978</v>
      </c>
      <c r="AW15" s="468">
        <f t="shared" si="26"/>
        <v>6957</v>
      </c>
      <c r="AX15" s="468">
        <f t="shared" si="26"/>
        <v>0</v>
      </c>
      <c r="AY15" s="468">
        <f t="shared" si="26"/>
        <v>0</v>
      </c>
      <c r="AZ15" s="468">
        <f t="shared" si="26"/>
        <v>3756</v>
      </c>
      <c r="BA15" s="468">
        <f t="shared" si="26"/>
        <v>1295</v>
      </c>
      <c r="BB15" s="468">
        <f t="shared" si="26"/>
        <v>5051</v>
      </c>
      <c r="BC15" s="471">
        <f t="shared" si="26"/>
        <v>1507</v>
      </c>
      <c r="BD15" s="38"/>
      <c r="BE15" s="821" t="s">
        <v>54</v>
      </c>
      <c r="BF15" s="836">
        <f t="shared" ref="BF15:BM15" si="27">SUM(BF93:BF99)</f>
        <v>1995</v>
      </c>
      <c r="BG15" s="836">
        <f t="shared" si="27"/>
        <v>2578</v>
      </c>
      <c r="BH15" s="836">
        <f t="shared" si="27"/>
        <v>577</v>
      </c>
      <c r="BI15" s="836">
        <f t="shared" si="27"/>
        <v>0</v>
      </c>
      <c r="BJ15" s="836">
        <f t="shared" si="27"/>
        <v>5150</v>
      </c>
      <c r="BK15" s="836">
        <f t="shared" ref="BK15" si="28">SUM(BK93:BK99)</f>
        <v>0</v>
      </c>
      <c r="BL15" s="836">
        <f t="shared" si="27"/>
        <v>107</v>
      </c>
      <c r="BM15" s="824">
        <f t="shared" si="27"/>
        <v>3</v>
      </c>
    </row>
    <row r="16" spans="1:65" s="43" customFormat="1" ht="17.25" customHeight="1" thickBot="1">
      <c r="A16" s="469" t="s">
        <v>62</v>
      </c>
      <c r="B16" s="468">
        <v>15443</v>
      </c>
      <c r="C16" s="468">
        <v>7583</v>
      </c>
      <c r="D16" s="468">
        <v>12447</v>
      </c>
      <c r="E16" s="468">
        <v>6189</v>
      </c>
      <c r="F16" s="468">
        <v>9993</v>
      </c>
      <c r="G16" s="468">
        <v>4925</v>
      </c>
      <c r="H16" s="468">
        <v>6697</v>
      </c>
      <c r="I16" s="468">
        <v>3361</v>
      </c>
      <c r="J16" s="468">
        <v>4207</v>
      </c>
      <c r="K16" s="1032">
        <v>2124</v>
      </c>
      <c r="L16" s="468">
        <v>2083</v>
      </c>
      <c r="M16" s="468">
        <v>48787</v>
      </c>
      <c r="N16" s="470">
        <v>24141</v>
      </c>
      <c r="O16" s="470">
        <v>0</v>
      </c>
      <c r="P16" s="978">
        <v>0</v>
      </c>
      <c r="Q16" s="470">
        <v>0</v>
      </c>
      <c r="R16" s="470">
        <v>0</v>
      </c>
      <c r="S16" s="978">
        <v>0</v>
      </c>
      <c r="T16" s="471">
        <v>0</v>
      </c>
      <c r="U16" s="41"/>
      <c r="V16" s="846" t="s">
        <v>62</v>
      </c>
      <c r="W16" s="840">
        <v>4477</v>
      </c>
      <c r="X16" s="836">
        <v>2078</v>
      </c>
      <c r="Y16" s="836">
        <v>3702</v>
      </c>
      <c r="Z16" s="836">
        <v>1710</v>
      </c>
      <c r="AA16" s="836">
        <v>2694</v>
      </c>
      <c r="AB16" s="836">
        <v>1256</v>
      </c>
      <c r="AC16" s="836">
        <v>1573</v>
      </c>
      <c r="AD16" s="836">
        <v>782</v>
      </c>
      <c r="AE16" s="836">
        <v>706</v>
      </c>
      <c r="AF16" s="1030">
        <v>351</v>
      </c>
      <c r="AG16" s="836">
        <v>355</v>
      </c>
      <c r="AH16" s="904">
        <v>13152</v>
      </c>
      <c r="AI16" s="836">
        <v>6181</v>
      </c>
      <c r="AJ16" s="836">
        <v>0</v>
      </c>
      <c r="AK16" s="973">
        <v>0</v>
      </c>
      <c r="AL16" s="836">
        <v>0</v>
      </c>
      <c r="AM16" s="836">
        <v>0</v>
      </c>
      <c r="AN16" s="978">
        <v>0</v>
      </c>
      <c r="AO16" s="824">
        <v>0</v>
      </c>
      <c r="AP16" s="41"/>
      <c r="AQ16" s="474" t="s">
        <v>62</v>
      </c>
      <c r="AR16" s="468">
        <f t="shared" ref="AR16:BC16" si="29">SUM(AR101:AR103)</f>
        <v>431</v>
      </c>
      <c r="AS16" s="468">
        <f t="shared" si="29"/>
        <v>428</v>
      </c>
      <c r="AT16" s="468">
        <f t="shared" si="29"/>
        <v>389</v>
      </c>
      <c r="AU16" s="468">
        <f t="shared" si="29"/>
        <v>316</v>
      </c>
      <c r="AV16" s="468">
        <f t="shared" si="29"/>
        <v>255</v>
      </c>
      <c r="AW16" s="468">
        <f t="shared" si="29"/>
        <v>1819</v>
      </c>
      <c r="AX16" s="468">
        <f t="shared" si="29"/>
        <v>0</v>
      </c>
      <c r="AY16" s="468">
        <f t="shared" si="29"/>
        <v>0</v>
      </c>
      <c r="AZ16" s="468">
        <f t="shared" si="29"/>
        <v>918</v>
      </c>
      <c r="BA16" s="468">
        <f t="shared" si="29"/>
        <v>104</v>
      </c>
      <c r="BB16" s="468">
        <f t="shared" si="29"/>
        <v>1022</v>
      </c>
      <c r="BC16" s="471">
        <f t="shared" si="29"/>
        <v>448</v>
      </c>
      <c r="BD16" s="38"/>
      <c r="BE16" s="821" t="s">
        <v>62</v>
      </c>
      <c r="BF16" s="836">
        <f t="shared" ref="BF16:BM16" si="30">SUM(BF101:BF103)</f>
        <v>330</v>
      </c>
      <c r="BG16" s="836">
        <f t="shared" si="30"/>
        <v>518</v>
      </c>
      <c r="BH16" s="836">
        <f t="shared" si="30"/>
        <v>322</v>
      </c>
      <c r="BI16" s="836">
        <f t="shared" si="30"/>
        <v>0</v>
      </c>
      <c r="BJ16" s="836">
        <f>SUM(BJ101:BJ103)</f>
        <v>1170</v>
      </c>
      <c r="BK16" s="836">
        <f t="shared" ref="BK16" si="31">SUM(BK101:BK103)</f>
        <v>0</v>
      </c>
      <c r="BL16" s="836">
        <f t="shared" si="30"/>
        <v>20</v>
      </c>
      <c r="BM16" s="824">
        <f t="shared" si="30"/>
        <v>0</v>
      </c>
    </row>
    <row r="17" spans="1:65" s="43" customFormat="1" ht="17.25" customHeight="1" thickBot="1">
      <c r="A17" s="469" t="s">
        <v>66</v>
      </c>
      <c r="B17" s="468">
        <v>32838</v>
      </c>
      <c r="C17" s="468">
        <v>16088</v>
      </c>
      <c r="D17" s="468">
        <v>24364</v>
      </c>
      <c r="E17" s="468">
        <v>12192</v>
      </c>
      <c r="F17" s="468">
        <v>19405</v>
      </c>
      <c r="G17" s="468">
        <v>9704</v>
      </c>
      <c r="H17" s="468">
        <v>13761</v>
      </c>
      <c r="I17" s="468">
        <v>6929</v>
      </c>
      <c r="J17" s="468">
        <v>9407</v>
      </c>
      <c r="K17" s="1032">
        <v>4669</v>
      </c>
      <c r="L17" s="468">
        <v>4738</v>
      </c>
      <c r="M17" s="468">
        <v>99775</v>
      </c>
      <c r="N17" s="470">
        <v>49651</v>
      </c>
      <c r="O17" s="470">
        <v>2688</v>
      </c>
      <c r="P17" s="978">
        <v>1362</v>
      </c>
      <c r="Q17" s="470">
        <v>1326</v>
      </c>
      <c r="R17" s="470">
        <v>937</v>
      </c>
      <c r="S17" s="978">
        <v>545</v>
      </c>
      <c r="T17" s="471">
        <v>392</v>
      </c>
      <c r="U17" s="41"/>
      <c r="V17" s="846" t="s">
        <v>66</v>
      </c>
      <c r="W17" s="840">
        <v>5553</v>
      </c>
      <c r="X17" s="836">
        <v>2616</v>
      </c>
      <c r="Y17" s="836">
        <v>6158</v>
      </c>
      <c r="Z17" s="836">
        <v>2843</v>
      </c>
      <c r="AA17" s="836">
        <v>4953</v>
      </c>
      <c r="AB17" s="836">
        <v>2387</v>
      </c>
      <c r="AC17" s="836">
        <v>2195</v>
      </c>
      <c r="AD17" s="836">
        <v>1031</v>
      </c>
      <c r="AE17" s="836">
        <v>1120</v>
      </c>
      <c r="AF17" s="1030">
        <v>581</v>
      </c>
      <c r="AG17" s="836">
        <v>539</v>
      </c>
      <c r="AH17" s="904">
        <v>19979</v>
      </c>
      <c r="AI17" s="836">
        <v>9416</v>
      </c>
      <c r="AJ17" s="836">
        <v>28</v>
      </c>
      <c r="AK17" s="973">
        <v>14</v>
      </c>
      <c r="AL17" s="836">
        <v>14</v>
      </c>
      <c r="AM17" s="836">
        <v>1</v>
      </c>
      <c r="AN17" s="978">
        <v>1</v>
      </c>
      <c r="AO17" s="824">
        <v>0</v>
      </c>
      <c r="AP17" s="41"/>
      <c r="AQ17" s="474" t="s">
        <v>66</v>
      </c>
      <c r="AR17" s="468">
        <f t="shared" ref="AR17:BC17" si="32">SUM(AR110:AR115)</f>
        <v>719</v>
      </c>
      <c r="AS17" s="468">
        <f t="shared" si="32"/>
        <v>696</v>
      </c>
      <c r="AT17" s="468">
        <f t="shared" si="32"/>
        <v>621</v>
      </c>
      <c r="AU17" s="468">
        <f t="shared" si="32"/>
        <v>518</v>
      </c>
      <c r="AV17" s="468">
        <f t="shared" si="32"/>
        <v>418</v>
      </c>
      <c r="AW17" s="468">
        <f t="shared" si="32"/>
        <v>2972</v>
      </c>
      <c r="AX17" s="468">
        <f t="shared" si="32"/>
        <v>44</v>
      </c>
      <c r="AY17" s="468">
        <f t="shared" si="32"/>
        <v>25</v>
      </c>
      <c r="AZ17" s="468">
        <f t="shared" si="32"/>
        <v>1580</v>
      </c>
      <c r="BA17" s="468">
        <f t="shared" si="32"/>
        <v>95</v>
      </c>
      <c r="BB17" s="468">
        <f t="shared" si="32"/>
        <v>1675</v>
      </c>
      <c r="BC17" s="471">
        <f t="shared" si="32"/>
        <v>582</v>
      </c>
      <c r="BD17" s="38"/>
      <c r="BE17" s="821" t="s">
        <v>66</v>
      </c>
      <c r="BF17" s="836">
        <f t="shared" ref="BF17:BM17" si="33">SUM(BF110:BF115)</f>
        <v>775</v>
      </c>
      <c r="BG17" s="836">
        <f t="shared" si="33"/>
        <v>896</v>
      </c>
      <c r="BH17" s="836">
        <f t="shared" si="33"/>
        <v>431</v>
      </c>
      <c r="BI17" s="836">
        <f t="shared" si="33"/>
        <v>2</v>
      </c>
      <c r="BJ17" s="836">
        <f t="shared" si="33"/>
        <v>2104</v>
      </c>
      <c r="BK17" s="836">
        <f t="shared" ref="BK17" si="34">SUM(BK110:BK115)</f>
        <v>55</v>
      </c>
      <c r="BL17" s="836">
        <f t="shared" si="33"/>
        <v>89</v>
      </c>
      <c r="BM17" s="824">
        <f t="shared" si="33"/>
        <v>7</v>
      </c>
    </row>
    <row r="18" spans="1:65" s="43" customFormat="1" ht="17.25" customHeight="1" thickBot="1">
      <c r="A18" s="469" t="s">
        <v>73</v>
      </c>
      <c r="B18" s="468">
        <v>22683</v>
      </c>
      <c r="C18" s="468">
        <v>11071</v>
      </c>
      <c r="D18" s="468">
        <v>17085</v>
      </c>
      <c r="E18" s="468">
        <v>8231</v>
      </c>
      <c r="F18" s="468">
        <v>14866</v>
      </c>
      <c r="G18" s="468">
        <v>7181</v>
      </c>
      <c r="H18" s="468">
        <v>11128</v>
      </c>
      <c r="I18" s="468">
        <v>5579</v>
      </c>
      <c r="J18" s="468">
        <v>7225</v>
      </c>
      <c r="K18" s="1032">
        <v>3534</v>
      </c>
      <c r="L18" s="468">
        <v>3691</v>
      </c>
      <c r="M18" s="468">
        <v>72987</v>
      </c>
      <c r="N18" s="470">
        <v>35753</v>
      </c>
      <c r="O18" s="470">
        <v>0</v>
      </c>
      <c r="P18" s="978">
        <v>0</v>
      </c>
      <c r="Q18" s="470">
        <v>0</v>
      </c>
      <c r="R18" s="470">
        <v>0</v>
      </c>
      <c r="S18" s="978">
        <v>0</v>
      </c>
      <c r="T18" s="471">
        <v>0</v>
      </c>
      <c r="U18" s="41"/>
      <c r="V18" s="846" t="s">
        <v>73</v>
      </c>
      <c r="W18" s="840">
        <v>4848</v>
      </c>
      <c r="X18" s="836">
        <v>2245</v>
      </c>
      <c r="Y18" s="836">
        <v>4049</v>
      </c>
      <c r="Z18" s="836">
        <v>1781</v>
      </c>
      <c r="AA18" s="836">
        <v>3662</v>
      </c>
      <c r="AB18" s="836">
        <v>1675</v>
      </c>
      <c r="AC18" s="836">
        <v>2285</v>
      </c>
      <c r="AD18" s="836">
        <v>1082</v>
      </c>
      <c r="AE18" s="836">
        <v>590</v>
      </c>
      <c r="AF18" s="1030">
        <v>309</v>
      </c>
      <c r="AG18" s="836">
        <v>281</v>
      </c>
      <c r="AH18" s="904">
        <v>15434</v>
      </c>
      <c r="AI18" s="836">
        <v>7064</v>
      </c>
      <c r="AJ18" s="836">
        <v>0</v>
      </c>
      <c r="AK18" s="973">
        <v>0</v>
      </c>
      <c r="AL18" s="836">
        <v>0</v>
      </c>
      <c r="AM18" s="836">
        <v>0</v>
      </c>
      <c r="AN18" s="978">
        <v>0</v>
      </c>
      <c r="AO18" s="824">
        <v>0</v>
      </c>
      <c r="AP18" s="41"/>
      <c r="AQ18" s="474" t="s">
        <v>73</v>
      </c>
      <c r="AR18" s="468">
        <f t="shared" ref="AR18:BC18" si="35">SUM(AR117:AR118)</f>
        <v>535</v>
      </c>
      <c r="AS18" s="468">
        <f t="shared" si="35"/>
        <v>513</v>
      </c>
      <c r="AT18" s="468">
        <f t="shared" si="35"/>
        <v>498</v>
      </c>
      <c r="AU18" s="468">
        <f t="shared" si="35"/>
        <v>451</v>
      </c>
      <c r="AV18" s="468">
        <f t="shared" si="35"/>
        <v>389</v>
      </c>
      <c r="AW18" s="468">
        <f t="shared" si="35"/>
        <v>2386</v>
      </c>
      <c r="AX18" s="468">
        <f t="shared" si="35"/>
        <v>0</v>
      </c>
      <c r="AY18" s="468">
        <f t="shared" si="35"/>
        <v>0</v>
      </c>
      <c r="AZ18" s="468">
        <f t="shared" si="35"/>
        <v>1238</v>
      </c>
      <c r="BA18" s="468">
        <f t="shared" si="35"/>
        <v>165</v>
      </c>
      <c r="BB18" s="468">
        <f t="shared" si="35"/>
        <v>1403</v>
      </c>
      <c r="BC18" s="471">
        <f t="shared" si="35"/>
        <v>495</v>
      </c>
      <c r="BD18" s="38"/>
      <c r="BE18" s="821" t="s">
        <v>73</v>
      </c>
      <c r="BF18" s="836">
        <f t="shared" ref="BF18:BM18" si="36">SUM(BF117:BF118)</f>
        <v>368</v>
      </c>
      <c r="BG18" s="836">
        <f t="shared" si="36"/>
        <v>840</v>
      </c>
      <c r="BH18" s="836">
        <f t="shared" si="36"/>
        <v>154</v>
      </c>
      <c r="BI18" s="836">
        <f t="shared" si="36"/>
        <v>0</v>
      </c>
      <c r="BJ18" s="836">
        <f t="shared" si="36"/>
        <v>1362</v>
      </c>
      <c r="BK18" s="836">
        <f t="shared" ref="BK18" si="37">SUM(BK117:BK118)</f>
        <v>0</v>
      </c>
      <c r="BL18" s="836">
        <f t="shared" si="36"/>
        <v>12</v>
      </c>
      <c r="BM18" s="824">
        <f t="shared" si="36"/>
        <v>0</v>
      </c>
    </row>
    <row r="19" spans="1:65" s="43" customFormat="1" ht="17.25" customHeight="1" thickBot="1">
      <c r="A19" s="469" t="s">
        <v>76</v>
      </c>
      <c r="B19" s="468">
        <v>29479</v>
      </c>
      <c r="C19" s="468">
        <v>14332</v>
      </c>
      <c r="D19" s="468">
        <v>23604</v>
      </c>
      <c r="E19" s="468">
        <v>11593</v>
      </c>
      <c r="F19" s="468">
        <v>20265</v>
      </c>
      <c r="G19" s="468">
        <v>10150</v>
      </c>
      <c r="H19" s="468">
        <v>15417</v>
      </c>
      <c r="I19" s="468">
        <v>7985</v>
      </c>
      <c r="J19" s="468">
        <v>12230</v>
      </c>
      <c r="K19" s="1032">
        <v>5825</v>
      </c>
      <c r="L19" s="468">
        <v>6405</v>
      </c>
      <c r="M19" s="468">
        <v>100995</v>
      </c>
      <c r="N19" s="470">
        <v>50465</v>
      </c>
      <c r="O19" s="470">
        <v>3806</v>
      </c>
      <c r="P19" s="978">
        <v>1849</v>
      </c>
      <c r="Q19" s="470">
        <v>1957</v>
      </c>
      <c r="R19" s="470">
        <v>2424</v>
      </c>
      <c r="S19" s="978">
        <v>1146</v>
      </c>
      <c r="T19" s="471">
        <v>1278</v>
      </c>
      <c r="U19" s="41"/>
      <c r="V19" s="846" t="s">
        <v>76</v>
      </c>
      <c r="W19" s="840">
        <v>6373</v>
      </c>
      <c r="X19" s="836">
        <v>2857</v>
      </c>
      <c r="Y19" s="836">
        <v>5967</v>
      </c>
      <c r="Z19" s="836">
        <v>2689</v>
      </c>
      <c r="AA19" s="836">
        <v>5298</v>
      </c>
      <c r="AB19" s="836">
        <v>2396</v>
      </c>
      <c r="AC19" s="836">
        <v>3002</v>
      </c>
      <c r="AD19" s="836">
        <v>1447</v>
      </c>
      <c r="AE19" s="836">
        <v>1976</v>
      </c>
      <c r="AF19" s="1030">
        <v>955</v>
      </c>
      <c r="AG19" s="836">
        <v>1021</v>
      </c>
      <c r="AH19" s="904">
        <v>22616</v>
      </c>
      <c r="AI19" s="836">
        <v>10410</v>
      </c>
      <c r="AJ19" s="836">
        <v>145</v>
      </c>
      <c r="AK19" s="973">
        <v>88</v>
      </c>
      <c r="AL19" s="836">
        <v>57</v>
      </c>
      <c r="AM19" s="836">
        <v>121</v>
      </c>
      <c r="AN19" s="978">
        <v>66</v>
      </c>
      <c r="AO19" s="824">
        <v>55</v>
      </c>
      <c r="AP19" s="41"/>
      <c r="AQ19" s="474" t="s">
        <v>76</v>
      </c>
      <c r="AR19" s="468">
        <f t="shared" ref="AR19:BC19" si="38">SUM(AR120:AR124)</f>
        <v>248</v>
      </c>
      <c r="AS19" s="468">
        <f t="shared" si="38"/>
        <v>244</v>
      </c>
      <c r="AT19" s="468">
        <f t="shared" si="38"/>
        <v>241</v>
      </c>
      <c r="AU19" s="468">
        <f t="shared" si="38"/>
        <v>221</v>
      </c>
      <c r="AV19" s="468">
        <f t="shared" si="38"/>
        <v>203</v>
      </c>
      <c r="AW19" s="468">
        <f t="shared" si="38"/>
        <v>1157</v>
      </c>
      <c r="AX19" s="468">
        <f t="shared" si="38"/>
        <v>20</v>
      </c>
      <c r="AY19" s="468">
        <f t="shared" si="38"/>
        <v>17</v>
      </c>
      <c r="AZ19" s="468">
        <f t="shared" si="38"/>
        <v>1815</v>
      </c>
      <c r="BA19" s="468">
        <f t="shared" si="38"/>
        <v>300</v>
      </c>
      <c r="BB19" s="468">
        <f t="shared" si="38"/>
        <v>2115</v>
      </c>
      <c r="BC19" s="471">
        <f t="shared" si="38"/>
        <v>660</v>
      </c>
      <c r="BD19" s="38"/>
      <c r="BE19" s="821" t="s">
        <v>76</v>
      </c>
      <c r="BF19" s="836">
        <f t="shared" ref="BF19:BM19" si="39">SUM(BF120:BF124)</f>
        <v>873</v>
      </c>
      <c r="BG19" s="836">
        <f t="shared" si="39"/>
        <v>845</v>
      </c>
      <c r="BH19" s="836">
        <f t="shared" si="39"/>
        <v>195</v>
      </c>
      <c r="BI19" s="836">
        <f t="shared" si="39"/>
        <v>30</v>
      </c>
      <c r="BJ19" s="836">
        <f t="shared" si="39"/>
        <v>1943</v>
      </c>
      <c r="BK19" s="836">
        <f t="shared" ref="BK19" si="40">SUM(BK120:BK124)</f>
        <v>222</v>
      </c>
      <c r="BL19" s="836">
        <f t="shared" si="39"/>
        <v>46</v>
      </c>
      <c r="BM19" s="824">
        <f t="shared" si="39"/>
        <v>0</v>
      </c>
    </row>
    <row r="20" spans="1:65" s="43" customFormat="1" ht="17.25" customHeight="1" thickBot="1">
      <c r="A20" s="469" t="s">
        <v>82</v>
      </c>
      <c r="B20" s="468">
        <v>60875</v>
      </c>
      <c r="C20" s="468">
        <v>29142</v>
      </c>
      <c r="D20" s="468">
        <v>51722</v>
      </c>
      <c r="E20" s="468">
        <v>24913</v>
      </c>
      <c r="F20" s="468">
        <v>44214</v>
      </c>
      <c r="G20" s="468">
        <v>21683</v>
      </c>
      <c r="H20" s="468">
        <v>31122</v>
      </c>
      <c r="I20" s="468">
        <v>16007</v>
      </c>
      <c r="J20" s="468">
        <v>22613</v>
      </c>
      <c r="K20" s="1032">
        <v>10290</v>
      </c>
      <c r="L20" s="468">
        <v>12323</v>
      </c>
      <c r="M20" s="468">
        <v>210546</v>
      </c>
      <c r="N20" s="470">
        <v>104068</v>
      </c>
      <c r="O20" s="470">
        <v>3547</v>
      </c>
      <c r="P20" s="978">
        <v>1661</v>
      </c>
      <c r="Q20" s="470">
        <v>1886</v>
      </c>
      <c r="R20" s="470">
        <v>2201</v>
      </c>
      <c r="S20" s="978">
        <v>985</v>
      </c>
      <c r="T20" s="471">
        <v>1216</v>
      </c>
      <c r="U20" s="41"/>
      <c r="V20" s="846" t="s">
        <v>82</v>
      </c>
      <c r="W20" s="840">
        <v>8785</v>
      </c>
      <c r="X20" s="836">
        <v>3882</v>
      </c>
      <c r="Y20" s="836">
        <v>16061</v>
      </c>
      <c r="Z20" s="836">
        <v>6963</v>
      </c>
      <c r="AA20" s="836">
        <v>13855</v>
      </c>
      <c r="AB20" s="836">
        <v>6264</v>
      </c>
      <c r="AC20" s="836">
        <v>4384</v>
      </c>
      <c r="AD20" s="836">
        <v>2176</v>
      </c>
      <c r="AE20" s="836">
        <v>3654</v>
      </c>
      <c r="AF20" s="1030">
        <v>1701</v>
      </c>
      <c r="AG20" s="836">
        <v>1953</v>
      </c>
      <c r="AH20" s="904">
        <v>46739</v>
      </c>
      <c r="AI20" s="836">
        <v>21238</v>
      </c>
      <c r="AJ20" s="836">
        <v>53</v>
      </c>
      <c r="AK20" s="973">
        <v>31</v>
      </c>
      <c r="AL20" s="836">
        <v>22</v>
      </c>
      <c r="AM20" s="836">
        <v>3</v>
      </c>
      <c r="AN20" s="978">
        <v>2</v>
      </c>
      <c r="AO20" s="824">
        <v>1</v>
      </c>
      <c r="AP20" s="41"/>
      <c r="AQ20" s="474" t="s">
        <v>82</v>
      </c>
      <c r="AR20" s="468">
        <f t="shared" ref="AR20:BC20" si="41">SUM(AR126:AR130)</f>
        <v>1411</v>
      </c>
      <c r="AS20" s="468">
        <f t="shared" si="41"/>
        <v>1380</v>
      </c>
      <c r="AT20" s="468">
        <f t="shared" si="41"/>
        <v>1630</v>
      </c>
      <c r="AU20" s="468">
        <f t="shared" si="41"/>
        <v>1441</v>
      </c>
      <c r="AV20" s="468">
        <f t="shared" si="41"/>
        <v>1307</v>
      </c>
      <c r="AW20" s="468">
        <f t="shared" si="41"/>
        <v>7169</v>
      </c>
      <c r="AX20" s="468">
        <f t="shared" si="41"/>
        <v>65</v>
      </c>
      <c r="AY20" s="468">
        <f t="shared" si="41"/>
        <v>52</v>
      </c>
      <c r="AZ20" s="468">
        <f t="shared" si="41"/>
        <v>3757</v>
      </c>
      <c r="BA20" s="468">
        <f t="shared" si="41"/>
        <v>481</v>
      </c>
      <c r="BB20" s="468">
        <f t="shared" si="41"/>
        <v>4238</v>
      </c>
      <c r="BC20" s="471">
        <f t="shared" si="41"/>
        <v>1029</v>
      </c>
      <c r="BD20" s="38"/>
      <c r="BE20" s="821" t="s">
        <v>82</v>
      </c>
      <c r="BF20" s="836">
        <f t="shared" ref="BF20:BM20" si="42">SUM(BF126:BF130)</f>
        <v>1777</v>
      </c>
      <c r="BG20" s="836">
        <f t="shared" si="42"/>
        <v>1901</v>
      </c>
      <c r="BH20" s="836">
        <f t="shared" si="42"/>
        <v>1012</v>
      </c>
      <c r="BI20" s="836">
        <f t="shared" si="42"/>
        <v>0</v>
      </c>
      <c r="BJ20" s="836">
        <f t="shared" si="42"/>
        <v>4690</v>
      </c>
      <c r="BK20" s="836">
        <f t="shared" ref="BK20" si="43">SUM(BK126:BK130)</f>
        <v>235</v>
      </c>
      <c r="BL20" s="836">
        <f t="shared" si="42"/>
        <v>176</v>
      </c>
      <c r="BM20" s="824">
        <f t="shared" si="42"/>
        <v>0</v>
      </c>
    </row>
    <row r="21" spans="1:65" s="43" customFormat="1" ht="17.25" customHeight="1" thickBot="1">
      <c r="A21" s="469" t="s">
        <v>88</v>
      </c>
      <c r="B21" s="468">
        <v>19226</v>
      </c>
      <c r="C21" s="468">
        <v>9416</v>
      </c>
      <c r="D21" s="468">
        <v>12147</v>
      </c>
      <c r="E21" s="468">
        <v>5777</v>
      </c>
      <c r="F21" s="468">
        <v>8204</v>
      </c>
      <c r="G21" s="468">
        <v>3828</v>
      </c>
      <c r="H21" s="468">
        <v>4415</v>
      </c>
      <c r="I21" s="468">
        <v>2084</v>
      </c>
      <c r="J21" s="468">
        <v>2841</v>
      </c>
      <c r="K21" s="1032">
        <v>1527</v>
      </c>
      <c r="L21" s="468">
        <v>1314</v>
      </c>
      <c r="M21" s="468">
        <v>46833</v>
      </c>
      <c r="N21" s="470">
        <v>22419</v>
      </c>
      <c r="O21" s="470">
        <v>0</v>
      </c>
      <c r="P21" s="978">
        <v>0</v>
      </c>
      <c r="Q21" s="470">
        <v>0</v>
      </c>
      <c r="R21" s="470">
        <v>0</v>
      </c>
      <c r="S21" s="978">
        <v>0</v>
      </c>
      <c r="T21" s="471">
        <v>0</v>
      </c>
      <c r="U21" s="41"/>
      <c r="V21" s="846" t="s">
        <v>88</v>
      </c>
      <c r="W21" s="840">
        <v>5180</v>
      </c>
      <c r="X21" s="836">
        <v>2491</v>
      </c>
      <c r="Y21" s="836">
        <v>3229</v>
      </c>
      <c r="Z21" s="836">
        <v>1574</v>
      </c>
      <c r="AA21" s="836">
        <v>2457</v>
      </c>
      <c r="AB21" s="836">
        <v>1091</v>
      </c>
      <c r="AC21" s="836">
        <v>879</v>
      </c>
      <c r="AD21" s="836">
        <v>369</v>
      </c>
      <c r="AE21" s="836">
        <v>465</v>
      </c>
      <c r="AF21" s="1030">
        <v>259</v>
      </c>
      <c r="AG21" s="836">
        <v>206</v>
      </c>
      <c r="AH21" s="904">
        <v>12210</v>
      </c>
      <c r="AI21" s="836">
        <v>5731</v>
      </c>
      <c r="AJ21" s="836">
        <v>0</v>
      </c>
      <c r="AK21" s="973">
        <v>0</v>
      </c>
      <c r="AL21" s="836">
        <v>0</v>
      </c>
      <c r="AM21" s="836">
        <v>0</v>
      </c>
      <c r="AN21" s="978">
        <v>0</v>
      </c>
      <c r="AO21" s="824">
        <v>0</v>
      </c>
      <c r="AP21" s="41"/>
      <c r="AQ21" s="474" t="s">
        <v>88</v>
      </c>
      <c r="AR21" s="468">
        <f t="shared" ref="AR21:BC21" si="44">SUM(AR132:AR134)</f>
        <v>477</v>
      </c>
      <c r="AS21" s="468">
        <f t="shared" si="44"/>
        <v>430</v>
      </c>
      <c r="AT21" s="468">
        <f t="shared" si="44"/>
        <v>367</v>
      </c>
      <c r="AU21" s="468">
        <f t="shared" si="44"/>
        <v>258</v>
      </c>
      <c r="AV21" s="468">
        <f t="shared" si="44"/>
        <v>184</v>
      </c>
      <c r="AW21" s="468">
        <f t="shared" si="44"/>
        <v>1716</v>
      </c>
      <c r="AX21" s="468">
        <f t="shared" si="44"/>
        <v>0</v>
      </c>
      <c r="AY21" s="468">
        <f t="shared" si="44"/>
        <v>0</v>
      </c>
      <c r="AZ21" s="468">
        <f t="shared" si="44"/>
        <v>862</v>
      </c>
      <c r="BA21" s="468">
        <f t="shared" si="44"/>
        <v>132</v>
      </c>
      <c r="BB21" s="468">
        <f t="shared" si="44"/>
        <v>994</v>
      </c>
      <c r="BC21" s="471">
        <f t="shared" si="44"/>
        <v>456</v>
      </c>
      <c r="BD21" s="38"/>
      <c r="BE21" s="821" t="s">
        <v>88</v>
      </c>
      <c r="BF21" s="836">
        <f t="shared" ref="BF21:BM21" si="45">SUM(BF132:BF134)</f>
        <v>392</v>
      </c>
      <c r="BG21" s="836">
        <f t="shared" si="45"/>
        <v>417</v>
      </c>
      <c r="BH21" s="836">
        <f t="shared" si="45"/>
        <v>241</v>
      </c>
      <c r="BI21" s="836">
        <f t="shared" si="45"/>
        <v>0</v>
      </c>
      <c r="BJ21" s="836">
        <f t="shared" si="45"/>
        <v>1050</v>
      </c>
      <c r="BK21" s="836">
        <f t="shared" ref="BK21" si="46">SUM(BK132:BK134)</f>
        <v>0</v>
      </c>
      <c r="BL21" s="836">
        <f t="shared" si="45"/>
        <v>18</v>
      </c>
      <c r="BM21" s="824">
        <f t="shared" si="45"/>
        <v>0</v>
      </c>
    </row>
    <row r="22" spans="1:65" s="43" customFormat="1" ht="17.25" customHeight="1" thickBot="1">
      <c r="A22" s="469" t="s">
        <v>92</v>
      </c>
      <c r="B22" s="468">
        <v>27921</v>
      </c>
      <c r="C22" s="468">
        <v>13339</v>
      </c>
      <c r="D22" s="468">
        <v>24691</v>
      </c>
      <c r="E22" s="468">
        <v>11761</v>
      </c>
      <c r="F22" s="468">
        <v>23571</v>
      </c>
      <c r="G22" s="468">
        <v>11197</v>
      </c>
      <c r="H22" s="468">
        <v>18589</v>
      </c>
      <c r="I22" s="468">
        <v>9306</v>
      </c>
      <c r="J22" s="468">
        <v>13941</v>
      </c>
      <c r="K22" s="1032">
        <v>6761</v>
      </c>
      <c r="L22" s="468">
        <v>7180</v>
      </c>
      <c r="M22" s="468">
        <v>108713</v>
      </c>
      <c r="N22" s="470">
        <v>52783</v>
      </c>
      <c r="O22" s="470">
        <v>0</v>
      </c>
      <c r="P22" s="978">
        <v>0</v>
      </c>
      <c r="Q22" s="470">
        <v>0</v>
      </c>
      <c r="R22" s="470">
        <v>0</v>
      </c>
      <c r="S22" s="978">
        <v>0</v>
      </c>
      <c r="T22" s="471">
        <v>0</v>
      </c>
      <c r="U22" s="41"/>
      <c r="V22" s="846" t="s">
        <v>92</v>
      </c>
      <c r="W22" s="840">
        <v>4852</v>
      </c>
      <c r="X22" s="836">
        <v>2149</v>
      </c>
      <c r="Y22" s="836">
        <v>6365</v>
      </c>
      <c r="Z22" s="836">
        <v>2637</v>
      </c>
      <c r="AA22" s="836">
        <v>6388</v>
      </c>
      <c r="AB22" s="836">
        <v>2748</v>
      </c>
      <c r="AC22" s="836">
        <v>3194</v>
      </c>
      <c r="AD22" s="836">
        <v>1499</v>
      </c>
      <c r="AE22" s="836">
        <v>1644</v>
      </c>
      <c r="AF22" s="1030">
        <v>788</v>
      </c>
      <c r="AG22" s="836">
        <v>856</v>
      </c>
      <c r="AH22" s="904">
        <v>22443</v>
      </c>
      <c r="AI22" s="836">
        <v>9889</v>
      </c>
      <c r="AJ22" s="836">
        <v>0</v>
      </c>
      <c r="AK22" s="973">
        <v>0</v>
      </c>
      <c r="AL22" s="836">
        <v>0</v>
      </c>
      <c r="AM22" s="836">
        <v>0</v>
      </c>
      <c r="AN22" s="978">
        <v>0</v>
      </c>
      <c r="AO22" s="824">
        <v>0</v>
      </c>
      <c r="AP22" s="41"/>
      <c r="AQ22" s="474" t="s">
        <v>92</v>
      </c>
      <c r="AR22" s="468">
        <f t="shared" ref="AR22:BC22" si="47">SUM(AR136:AR138)</f>
        <v>647</v>
      </c>
      <c r="AS22" s="468">
        <f t="shared" si="47"/>
        <v>637</v>
      </c>
      <c r="AT22" s="468">
        <f t="shared" si="47"/>
        <v>647</v>
      </c>
      <c r="AU22" s="468">
        <f t="shared" si="47"/>
        <v>608</v>
      </c>
      <c r="AV22" s="468">
        <f t="shared" si="47"/>
        <v>603</v>
      </c>
      <c r="AW22" s="468">
        <f t="shared" si="47"/>
        <v>3142</v>
      </c>
      <c r="AX22" s="468">
        <f t="shared" si="47"/>
        <v>0</v>
      </c>
      <c r="AY22" s="468">
        <f t="shared" si="47"/>
        <v>0</v>
      </c>
      <c r="AZ22" s="468">
        <f t="shared" si="47"/>
        <v>2056</v>
      </c>
      <c r="BA22" s="468">
        <f t="shared" si="47"/>
        <v>178</v>
      </c>
      <c r="BB22" s="468">
        <f t="shared" si="47"/>
        <v>2234</v>
      </c>
      <c r="BC22" s="471">
        <f t="shared" si="47"/>
        <v>541</v>
      </c>
      <c r="BD22" s="38"/>
      <c r="BE22" s="821" t="s">
        <v>92</v>
      </c>
      <c r="BF22" s="836">
        <f t="shared" ref="BF22:BM22" si="48">SUM(BF136:BF138)</f>
        <v>818</v>
      </c>
      <c r="BG22" s="836">
        <f t="shared" si="48"/>
        <v>1289</v>
      </c>
      <c r="BH22" s="836">
        <f t="shared" si="48"/>
        <v>436</v>
      </c>
      <c r="BI22" s="836">
        <f t="shared" si="48"/>
        <v>0</v>
      </c>
      <c r="BJ22" s="836">
        <f t="shared" si="48"/>
        <v>2543</v>
      </c>
      <c r="BK22" s="836">
        <f t="shared" ref="BK22" si="49">SUM(BK136:BK138)</f>
        <v>0</v>
      </c>
      <c r="BL22" s="836">
        <f t="shared" si="48"/>
        <v>25</v>
      </c>
      <c r="BM22" s="824">
        <f t="shared" si="48"/>
        <v>0</v>
      </c>
    </row>
    <row r="23" spans="1:65" s="43" customFormat="1" ht="17.25" customHeight="1" thickBot="1">
      <c r="A23" s="469" t="s">
        <v>96</v>
      </c>
      <c r="B23" s="468">
        <v>15436</v>
      </c>
      <c r="C23" s="468">
        <v>7649</v>
      </c>
      <c r="D23" s="468">
        <v>9630</v>
      </c>
      <c r="E23" s="468">
        <v>4804</v>
      </c>
      <c r="F23" s="468">
        <v>5245</v>
      </c>
      <c r="G23" s="468">
        <v>2634</v>
      </c>
      <c r="H23" s="468">
        <v>2967</v>
      </c>
      <c r="I23" s="468">
        <v>1484</v>
      </c>
      <c r="J23" s="468">
        <v>1960</v>
      </c>
      <c r="K23" s="1032">
        <v>1003</v>
      </c>
      <c r="L23" s="468">
        <v>957</v>
      </c>
      <c r="M23" s="468">
        <v>35238</v>
      </c>
      <c r="N23" s="470">
        <v>17528</v>
      </c>
      <c r="O23" s="470">
        <v>0</v>
      </c>
      <c r="P23" s="978">
        <v>0</v>
      </c>
      <c r="Q23" s="470">
        <v>0</v>
      </c>
      <c r="R23" s="470">
        <v>0</v>
      </c>
      <c r="S23" s="978">
        <v>0</v>
      </c>
      <c r="T23" s="471">
        <v>0</v>
      </c>
      <c r="U23" s="41"/>
      <c r="V23" s="846" t="s">
        <v>96</v>
      </c>
      <c r="W23" s="840">
        <v>3797</v>
      </c>
      <c r="X23" s="836">
        <v>1831</v>
      </c>
      <c r="Y23" s="836">
        <v>2054</v>
      </c>
      <c r="Z23" s="836">
        <v>1000</v>
      </c>
      <c r="AA23" s="836">
        <v>1439</v>
      </c>
      <c r="AB23" s="836">
        <v>720</v>
      </c>
      <c r="AC23" s="836">
        <v>437</v>
      </c>
      <c r="AD23" s="836">
        <v>195</v>
      </c>
      <c r="AE23" s="836">
        <v>141</v>
      </c>
      <c r="AF23" s="1030">
        <v>81</v>
      </c>
      <c r="AG23" s="836">
        <v>60</v>
      </c>
      <c r="AH23" s="904">
        <v>7868</v>
      </c>
      <c r="AI23" s="836">
        <v>3806</v>
      </c>
      <c r="AJ23" s="836">
        <v>0</v>
      </c>
      <c r="AK23" s="973">
        <v>0</v>
      </c>
      <c r="AL23" s="836">
        <v>0</v>
      </c>
      <c r="AM23" s="836">
        <v>0</v>
      </c>
      <c r="AN23" s="978">
        <v>0</v>
      </c>
      <c r="AO23" s="824">
        <v>0</v>
      </c>
      <c r="AP23" s="41"/>
      <c r="AQ23" s="474" t="s">
        <v>96</v>
      </c>
      <c r="AR23" s="468">
        <f t="shared" ref="AR23:BC23" si="50">SUM(AR140:AR144)</f>
        <v>284.3946528853271</v>
      </c>
      <c r="AS23" s="468">
        <f t="shared" si="50"/>
        <v>270.27146467204261</v>
      </c>
      <c r="AT23" s="468">
        <f t="shared" si="50"/>
        <v>214.31880652821991</v>
      </c>
      <c r="AU23" s="468">
        <f t="shared" si="50"/>
        <v>165.87394657149036</v>
      </c>
      <c r="AV23" s="468">
        <f t="shared" si="50"/>
        <v>127.63786197753123</v>
      </c>
      <c r="AW23" s="468">
        <f t="shared" si="50"/>
        <v>1062.4967326346111</v>
      </c>
      <c r="AX23" s="468">
        <f t="shared" si="50"/>
        <v>0</v>
      </c>
      <c r="AY23" s="468">
        <f t="shared" si="50"/>
        <v>0</v>
      </c>
      <c r="AZ23" s="468">
        <f t="shared" si="50"/>
        <v>302</v>
      </c>
      <c r="BA23" s="468">
        <f t="shared" si="50"/>
        <v>133</v>
      </c>
      <c r="BB23" s="468">
        <f t="shared" si="50"/>
        <v>435</v>
      </c>
      <c r="BC23" s="471">
        <f t="shared" si="50"/>
        <v>308</v>
      </c>
      <c r="BD23" s="38"/>
      <c r="BE23" s="821" t="s">
        <v>96</v>
      </c>
      <c r="BF23" s="836">
        <f t="shared" ref="BF23:BM23" si="51">SUM(BF140:BF144)</f>
        <v>228</v>
      </c>
      <c r="BG23" s="836">
        <f t="shared" si="51"/>
        <v>206</v>
      </c>
      <c r="BH23" s="836">
        <f t="shared" si="51"/>
        <v>104</v>
      </c>
      <c r="BI23" s="836">
        <f t="shared" si="51"/>
        <v>0</v>
      </c>
      <c r="BJ23" s="836">
        <f t="shared" si="51"/>
        <v>538</v>
      </c>
      <c r="BK23" s="836">
        <f t="shared" ref="BK23" si="52">SUM(BK140:BK144)</f>
        <v>0</v>
      </c>
      <c r="BL23" s="836">
        <f t="shared" si="51"/>
        <v>10</v>
      </c>
      <c r="BM23" s="824">
        <f t="shared" si="51"/>
        <v>0</v>
      </c>
    </row>
    <row r="24" spans="1:65" s="43" customFormat="1" ht="17.25" customHeight="1" thickBot="1">
      <c r="A24" s="469" t="s">
        <v>102</v>
      </c>
      <c r="B24" s="468">
        <v>29086</v>
      </c>
      <c r="C24" s="468">
        <v>14641</v>
      </c>
      <c r="D24" s="468">
        <v>20001</v>
      </c>
      <c r="E24" s="468">
        <v>10136</v>
      </c>
      <c r="F24" s="468">
        <v>14623</v>
      </c>
      <c r="G24" s="468">
        <v>7345</v>
      </c>
      <c r="H24" s="468">
        <v>8543</v>
      </c>
      <c r="I24" s="468">
        <v>4446</v>
      </c>
      <c r="J24" s="468">
        <v>5381</v>
      </c>
      <c r="K24" s="1032">
        <v>2684</v>
      </c>
      <c r="L24" s="468">
        <v>2697</v>
      </c>
      <c r="M24" s="468">
        <v>77634</v>
      </c>
      <c r="N24" s="470">
        <v>39265</v>
      </c>
      <c r="O24" s="470">
        <v>0</v>
      </c>
      <c r="P24" s="978">
        <v>0</v>
      </c>
      <c r="Q24" s="470">
        <v>0</v>
      </c>
      <c r="R24" s="470">
        <v>0</v>
      </c>
      <c r="S24" s="978">
        <v>0</v>
      </c>
      <c r="T24" s="471">
        <v>0</v>
      </c>
      <c r="U24" s="41"/>
      <c r="V24" s="846" t="s">
        <v>102</v>
      </c>
      <c r="W24" s="840">
        <v>7400</v>
      </c>
      <c r="X24" s="836">
        <v>3612</v>
      </c>
      <c r="Y24" s="836">
        <v>5576</v>
      </c>
      <c r="Z24" s="836">
        <v>2793</v>
      </c>
      <c r="AA24" s="836">
        <v>3615</v>
      </c>
      <c r="AB24" s="836">
        <v>1756</v>
      </c>
      <c r="AC24" s="836">
        <v>1162</v>
      </c>
      <c r="AD24" s="836">
        <v>607</v>
      </c>
      <c r="AE24" s="836">
        <v>550</v>
      </c>
      <c r="AF24" s="1030">
        <v>268</v>
      </c>
      <c r="AG24" s="836">
        <v>282</v>
      </c>
      <c r="AH24" s="904">
        <v>18303</v>
      </c>
      <c r="AI24" s="836">
        <v>9050</v>
      </c>
      <c r="AJ24" s="836">
        <v>0</v>
      </c>
      <c r="AK24" s="973">
        <v>0</v>
      </c>
      <c r="AL24" s="836">
        <v>0</v>
      </c>
      <c r="AM24" s="836">
        <v>0</v>
      </c>
      <c r="AN24" s="978">
        <v>0</v>
      </c>
      <c r="AO24" s="824">
        <v>0</v>
      </c>
      <c r="AP24" s="41"/>
      <c r="AQ24" s="474" t="s">
        <v>102</v>
      </c>
      <c r="AR24" s="468">
        <f t="shared" ref="AR24:BC24" si="53">SUM(AR151:AR155)</f>
        <v>607</v>
      </c>
      <c r="AS24" s="468">
        <f t="shared" si="53"/>
        <v>569</v>
      </c>
      <c r="AT24" s="468">
        <f t="shared" si="53"/>
        <v>500</v>
      </c>
      <c r="AU24" s="468">
        <f t="shared" si="53"/>
        <v>372</v>
      </c>
      <c r="AV24" s="468">
        <f t="shared" si="53"/>
        <v>277</v>
      </c>
      <c r="AW24" s="468">
        <f t="shared" si="53"/>
        <v>2325</v>
      </c>
      <c r="AX24" s="468">
        <f t="shared" si="53"/>
        <v>0</v>
      </c>
      <c r="AY24" s="468">
        <f t="shared" si="53"/>
        <v>0</v>
      </c>
      <c r="AZ24" s="468">
        <f t="shared" si="53"/>
        <v>949</v>
      </c>
      <c r="BA24" s="468">
        <f t="shared" si="53"/>
        <v>203</v>
      </c>
      <c r="BB24" s="468">
        <f t="shared" si="53"/>
        <v>1152</v>
      </c>
      <c r="BC24" s="471">
        <f t="shared" si="53"/>
        <v>560</v>
      </c>
      <c r="BD24" s="38"/>
      <c r="BE24" s="821" t="s">
        <v>102</v>
      </c>
      <c r="BF24" s="836">
        <f t="shared" ref="BF24:BM24" si="54">SUM(BF151:BF155)</f>
        <v>662</v>
      </c>
      <c r="BG24" s="836">
        <f t="shared" si="54"/>
        <v>794</v>
      </c>
      <c r="BH24" s="836">
        <f t="shared" si="54"/>
        <v>412</v>
      </c>
      <c r="BI24" s="836">
        <f t="shared" si="54"/>
        <v>0</v>
      </c>
      <c r="BJ24" s="836">
        <f t="shared" si="54"/>
        <v>1868</v>
      </c>
      <c r="BK24" s="836">
        <f t="shared" ref="BK24" si="55">SUM(BK151:BK155)</f>
        <v>0</v>
      </c>
      <c r="BL24" s="836">
        <f t="shared" si="54"/>
        <v>76</v>
      </c>
      <c r="BM24" s="824">
        <f t="shared" si="54"/>
        <v>0</v>
      </c>
    </row>
    <row r="25" spans="1:65" s="43" customFormat="1" ht="17.25" customHeight="1" thickBot="1">
      <c r="A25" s="469" t="s">
        <v>108</v>
      </c>
      <c r="B25" s="468">
        <v>64366</v>
      </c>
      <c r="C25" s="468">
        <v>31406</v>
      </c>
      <c r="D25" s="468">
        <v>50381</v>
      </c>
      <c r="E25" s="468">
        <v>24804</v>
      </c>
      <c r="F25" s="468">
        <v>45767</v>
      </c>
      <c r="G25" s="468">
        <v>22525</v>
      </c>
      <c r="H25" s="468">
        <v>36174</v>
      </c>
      <c r="I25" s="468">
        <v>17763</v>
      </c>
      <c r="J25" s="468">
        <v>29251</v>
      </c>
      <c r="K25" s="1032">
        <v>14935</v>
      </c>
      <c r="L25" s="468">
        <v>14316</v>
      </c>
      <c r="M25" s="468">
        <v>225939</v>
      </c>
      <c r="N25" s="470">
        <v>110814</v>
      </c>
      <c r="O25" s="470">
        <v>6840</v>
      </c>
      <c r="P25" s="978">
        <v>3566</v>
      </c>
      <c r="Q25" s="470">
        <v>3274</v>
      </c>
      <c r="R25" s="470">
        <v>5009</v>
      </c>
      <c r="S25" s="978">
        <v>2688</v>
      </c>
      <c r="T25" s="471">
        <v>2321</v>
      </c>
      <c r="U25" s="41"/>
      <c r="V25" s="846" t="s">
        <v>108</v>
      </c>
      <c r="W25" s="840">
        <v>16863</v>
      </c>
      <c r="X25" s="836">
        <v>7919</v>
      </c>
      <c r="Y25" s="836">
        <v>12751</v>
      </c>
      <c r="Z25" s="836">
        <v>5910</v>
      </c>
      <c r="AA25" s="836">
        <v>11803</v>
      </c>
      <c r="AB25" s="836">
        <v>5513</v>
      </c>
      <c r="AC25" s="836">
        <v>7368</v>
      </c>
      <c r="AD25" s="836">
        <v>3512</v>
      </c>
      <c r="AE25" s="836">
        <v>5857</v>
      </c>
      <c r="AF25" s="1030">
        <v>3103</v>
      </c>
      <c r="AG25" s="836">
        <v>2754</v>
      </c>
      <c r="AH25" s="904">
        <v>54642</v>
      </c>
      <c r="AI25" s="836">
        <v>25608</v>
      </c>
      <c r="AJ25" s="836">
        <v>166</v>
      </c>
      <c r="AK25" s="973">
        <v>94</v>
      </c>
      <c r="AL25" s="836">
        <v>72</v>
      </c>
      <c r="AM25" s="836">
        <v>26</v>
      </c>
      <c r="AN25" s="978">
        <v>18</v>
      </c>
      <c r="AO25" s="824">
        <v>8</v>
      </c>
      <c r="AP25" s="41"/>
      <c r="AQ25" s="474" t="s">
        <v>108</v>
      </c>
      <c r="AR25" s="468">
        <f t="shared" ref="AR25:BC25" si="56">SUM(AR157:AR160)</f>
        <v>1177</v>
      </c>
      <c r="AS25" s="468">
        <f t="shared" si="56"/>
        <v>1147</v>
      </c>
      <c r="AT25" s="468">
        <f t="shared" si="56"/>
        <v>1142</v>
      </c>
      <c r="AU25" s="468">
        <f t="shared" si="56"/>
        <v>1053</v>
      </c>
      <c r="AV25" s="468">
        <f t="shared" si="56"/>
        <v>962</v>
      </c>
      <c r="AW25" s="468">
        <f t="shared" si="56"/>
        <v>5481</v>
      </c>
      <c r="AX25" s="468">
        <f t="shared" si="56"/>
        <v>104</v>
      </c>
      <c r="AY25" s="468">
        <f t="shared" si="56"/>
        <v>81</v>
      </c>
      <c r="AZ25" s="468">
        <f t="shared" si="56"/>
        <v>2875</v>
      </c>
      <c r="BA25" s="468">
        <f t="shared" si="56"/>
        <v>1064</v>
      </c>
      <c r="BB25" s="468">
        <f t="shared" si="56"/>
        <v>3939</v>
      </c>
      <c r="BC25" s="471">
        <f t="shared" si="56"/>
        <v>1130</v>
      </c>
      <c r="BD25" s="38"/>
      <c r="BE25" s="821" t="s">
        <v>108</v>
      </c>
      <c r="BF25" s="836">
        <f t="shared" ref="BF25:BM25" si="57">SUM(BF157:BF160)</f>
        <v>1376</v>
      </c>
      <c r="BG25" s="836">
        <f t="shared" si="57"/>
        <v>1967</v>
      </c>
      <c r="BH25" s="836">
        <f t="shared" si="57"/>
        <v>382</v>
      </c>
      <c r="BI25" s="836">
        <f t="shared" si="57"/>
        <v>15</v>
      </c>
      <c r="BJ25" s="836">
        <f t="shared" si="57"/>
        <v>3740</v>
      </c>
      <c r="BK25" s="836">
        <f t="shared" ref="BK25" si="58">SUM(BK157:BK160)</f>
        <v>264</v>
      </c>
      <c r="BL25" s="836">
        <f t="shared" si="57"/>
        <v>75</v>
      </c>
      <c r="BM25" s="824">
        <f t="shared" si="57"/>
        <v>0</v>
      </c>
    </row>
    <row r="26" spans="1:65" s="43" customFormat="1" ht="17.25" customHeight="1" thickBot="1">
      <c r="A26" s="469" t="s">
        <v>113</v>
      </c>
      <c r="B26" s="468">
        <v>85469</v>
      </c>
      <c r="C26" s="468">
        <v>42045</v>
      </c>
      <c r="D26" s="468">
        <v>65078</v>
      </c>
      <c r="E26" s="468">
        <v>31820</v>
      </c>
      <c r="F26" s="468">
        <v>59948</v>
      </c>
      <c r="G26" s="468">
        <v>29620</v>
      </c>
      <c r="H26" s="468">
        <v>43310</v>
      </c>
      <c r="I26" s="468">
        <v>21755</v>
      </c>
      <c r="J26" s="468">
        <v>31006</v>
      </c>
      <c r="K26" s="1032">
        <v>16025</v>
      </c>
      <c r="L26" s="468">
        <v>14981</v>
      </c>
      <c r="M26" s="468">
        <v>284811</v>
      </c>
      <c r="N26" s="470">
        <v>140221</v>
      </c>
      <c r="O26" s="470">
        <v>2968</v>
      </c>
      <c r="P26" s="978">
        <v>1557</v>
      </c>
      <c r="Q26" s="470">
        <v>1411</v>
      </c>
      <c r="R26" s="470">
        <v>1168</v>
      </c>
      <c r="S26" s="978">
        <v>699</v>
      </c>
      <c r="T26" s="471">
        <v>469</v>
      </c>
      <c r="U26" s="41"/>
      <c r="V26" s="846" t="s">
        <v>113</v>
      </c>
      <c r="W26" s="840">
        <v>20399</v>
      </c>
      <c r="X26" s="836">
        <v>9763</v>
      </c>
      <c r="Y26" s="836">
        <v>19961</v>
      </c>
      <c r="Z26" s="836">
        <v>9417</v>
      </c>
      <c r="AA26" s="836">
        <v>18269</v>
      </c>
      <c r="AB26" s="836">
        <v>8823</v>
      </c>
      <c r="AC26" s="836">
        <v>8874</v>
      </c>
      <c r="AD26" s="836">
        <v>4367</v>
      </c>
      <c r="AE26" s="836">
        <v>4097</v>
      </c>
      <c r="AF26" s="1030">
        <v>2123</v>
      </c>
      <c r="AG26" s="836">
        <v>1974</v>
      </c>
      <c r="AH26" s="904">
        <v>71600</v>
      </c>
      <c r="AI26" s="836">
        <v>34344</v>
      </c>
      <c r="AJ26" s="836">
        <v>99</v>
      </c>
      <c r="AK26" s="973">
        <v>49</v>
      </c>
      <c r="AL26" s="836">
        <v>50</v>
      </c>
      <c r="AM26" s="836">
        <v>13</v>
      </c>
      <c r="AN26" s="978">
        <v>9</v>
      </c>
      <c r="AO26" s="824">
        <v>4</v>
      </c>
      <c r="AP26" s="41"/>
      <c r="AQ26" s="474" t="s">
        <v>113</v>
      </c>
      <c r="AR26" s="468">
        <f t="shared" ref="AR26:BC26" si="59">SUM(AR162:AR168)</f>
        <v>1999</v>
      </c>
      <c r="AS26" s="468">
        <f t="shared" si="59"/>
        <v>1961</v>
      </c>
      <c r="AT26" s="468">
        <f t="shared" si="59"/>
        <v>1933</v>
      </c>
      <c r="AU26" s="468">
        <f t="shared" si="59"/>
        <v>1780</v>
      </c>
      <c r="AV26" s="468">
        <f t="shared" si="59"/>
        <v>1558</v>
      </c>
      <c r="AW26" s="468">
        <f t="shared" si="59"/>
        <v>9231</v>
      </c>
      <c r="AX26" s="468">
        <f t="shared" si="59"/>
        <v>52</v>
      </c>
      <c r="AY26" s="468">
        <f t="shared" si="59"/>
        <v>33</v>
      </c>
      <c r="AZ26" s="468">
        <f t="shared" si="59"/>
        <v>4823</v>
      </c>
      <c r="BA26" s="468">
        <f t="shared" si="59"/>
        <v>634</v>
      </c>
      <c r="BB26" s="468">
        <f t="shared" si="59"/>
        <v>5457</v>
      </c>
      <c r="BC26" s="471">
        <f t="shared" si="59"/>
        <v>2373</v>
      </c>
      <c r="BD26" s="38"/>
      <c r="BE26" s="821" t="s">
        <v>113</v>
      </c>
      <c r="BF26" s="836">
        <f t="shared" ref="BF26:BM26" si="60">SUM(BF162:BF168)</f>
        <v>1850</v>
      </c>
      <c r="BG26" s="836">
        <f t="shared" si="60"/>
        <v>3310</v>
      </c>
      <c r="BH26" s="836">
        <f t="shared" si="60"/>
        <v>1083</v>
      </c>
      <c r="BI26" s="836">
        <f t="shared" si="60"/>
        <v>7</v>
      </c>
      <c r="BJ26" s="836">
        <f t="shared" si="60"/>
        <v>6250</v>
      </c>
      <c r="BK26" s="836">
        <f t="shared" ref="BK26" si="61">SUM(BK162:BK168)</f>
        <v>93</v>
      </c>
      <c r="BL26" s="836">
        <f t="shared" si="60"/>
        <v>81</v>
      </c>
      <c r="BM26" s="824">
        <f t="shared" si="60"/>
        <v>0</v>
      </c>
    </row>
    <row r="27" spans="1:65" s="43" customFormat="1" ht="17.25" customHeight="1" thickBot="1">
      <c r="A27" s="469" t="s">
        <v>121</v>
      </c>
      <c r="B27" s="468">
        <v>65425</v>
      </c>
      <c r="C27" s="468">
        <v>31100</v>
      </c>
      <c r="D27" s="468">
        <v>57739</v>
      </c>
      <c r="E27" s="468">
        <v>27447</v>
      </c>
      <c r="F27" s="468">
        <v>51059</v>
      </c>
      <c r="G27" s="468">
        <v>24434</v>
      </c>
      <c r="H27" s="468">
        <v>39348</v>
      </c>
      <c r="I27" s="468">
        <v>19240</v>
      </c>
      <c r="J27" s="468">
        <v>30440</v>
      </c>
      <c r="K27" s="1032">
        <v>15309</v>
      </c>
      <c r="L27" s="468">
        <v>15131</v>
      </c>
      <c r="M27" s="468">
        <v>244011</v>
      </c>
      <c r="N27" s="470">
        <v>117352</v>
      </c>
      <c r="O27" s="470">
        <v>7503</v>
      </c>
      <c r="P27" s="978">
        <v>3940</v>
      </c>
      <c r="Q27" s="470">
        <v>3563</v>
      </c>
      <c r="R27" s="470">
        <v>5074</v>
      </c>
      <c r="S27" s="978">
        <v>2493</v>
      </c>
      <c r="T27" s="471">
        <v>2581</v>
      </c>
      <c r="U27" s="41"/>
      <c r="V27" s="846" t="s">
        <v>121</v>
      </c>
      <c r="W27" s="840">
        <v>15498</v>
      </c>
      <c r="X27" s="836">
        <v>7052</v>
      </c>
      <c r="Y27" s="836">
        <v>15175</v>
      </c>
      <c r="Z27" s="836">
        <v>6812</v>
      </c>
      <c r="AA27" s="836">
        <v>13683</v>
      </c>
      <c r="AB27" s="836">
        <v>6169</v>
      </c>
      <c r="AC27" s="836">
        <v>8341</v>
      </c>
      <c r="AD27" s="836">
        <v>3968</v>
      </c>
      <c r="AE27" s="836">
        <v>5412</v>
      </c>
      <c r="AF27" s="1030">
        <v>2350</v>
      </c>
      <c r="AG27" s="836">
        <v>3062</v>
      </c>
      <c r="AH27" s="904">
        <v>58109</v>
      </c>
      <c r="AI27" s="836">
        <v>27063</v>
      </c>
      <c r="AJ27" s="836">
        <v>62</v>
      </c>
      <c r="AK27" s="973">
        <v>42</v>
      </c>
      <c r="AL27" s="836">
        <v>20</v>
      </c>
      <c r="AM27" s="836">
        <v>77</v>
      </c>
      <c r="AN27" s="978">
        <v>38</v>
      </c>
      <c r="AO27" s="824">
        <v>39</v>
      </c>
      <c r="AP27" s="41"/>
      <c r="AQ27" s="474" t="s">
        <v>121</v>
      </c>
      <c r="AR27" s="468">
        <f t="shared" ref="AR27:BC27" si="62">SUM(AR170:AR176)</f>
        <v>1404</v>
      </c>
      <c r="AS27" s="468">
        <f t="shared" si="62"/>
        <v>1368</v>
      </c>
      <c r="AT27" s="468">
        <f t="shared" si="62"/>
        <v>1337</v>
      </c>
      <c r="AU27" s="468">
        <f t="shared" si="62"/>
        <v>1288</v>
      </c>
      <c r="AV27" s="468">
        <f t="shared" si="62"/>
        <v>1235</v>
      </c>
      <c r="AW27" s="468">
        <f t="shared" si="62"/>
        <v>6632</v>
      </c>
      <c r="AX27" s="468">
        <f t="shared" si="62"/>
        <v>139</v>
      </c>
      <c r="AY27" s="468">
        <f t="shared" si="62"/>
        <v>116</v>
      </c>
      <c r="AZ27" s="468">
        <f t="shared" si="62"/>
        <v>4178</v>
      </c>
      <c r="BA27" s="468">
        <f t="shared" si="62"/>
        <v>647</v>
      </c>
      <c r="BB27" s="468">
        <f t="shared" si="62"/>
        <v>4825</v>
      </c>
      <c r="BC27" s="471">
        <f t="shared" si="62"/>
        <v>1168</v>
      </c>
      <c r="BD27" s="38"/>
      <c r="BE27" s="821" t="s">
        <v>121</v>
      </c>
      <c r="BF27" s="836">
        <f t="shared" ref="BF27:BM27" si="63">SUM(BF170:BF176)</f>
        <v>1926</v>
      </c>
      <c r="BG27" s="836">
        <f t="shared" si="63"/>
        <v>2451</v>
      </c>
      <c r="BH27" s="836">
        <f t="shared" si="63"/>
        <v>766</v>
      </c>
      <c r="BI27" s="836">
        <f t="shared" si="63"/>
        <v>9</v>
      </c>
      <c r="BJ27" s="836">
        <f t="shared" si="63"/>
        <v>5152</v>
      </c>
      <c r="BK27" s="836">
        <f t="shared" ref="BK27" si="64">SUM(BK170:BK176)</f>
        <v>384</v>
      </c>
      <c r="BL27" s="836">
        <f t="shared" si="63"/>
        <v>122</v>
      </c>
      <c r="BM27" s="824">
        <f t="shared" si="63"/>
        <v>1</v>
      </c>
    </row>
    <row r="28" spans="1:65" s="41" customFormat="1" ht="17.25" customHeight="1" thickBot="1">
      <c r="A28" s="469" t="s">
        <v>129</v>
      </c>
      <c r="B28" s="468">
        <v>131512</v>
      </c>
      <c r="C28" s="468">
        <v>64625</v>
      </c>
      <c r="D28" s="468">
        <v>82938</v>
      </c>
      <c r="E28" s="468">
        <v>40135</v>
      </c>
      <c r="F28" s="468">
        <v>58387</v>
      </c>
      <c r="G28" s="468">
        <v>28527</v>
      </c>
      <c r="H28" s="468">
        <v>33780</v>
      </c>
      <c r="I28" s="468">
        <v>16022</v>
      </c>
      <c r="J28" s="468">
        <v>22939</v>
      </c>
      <c r="K28" s="1032">
        <v>12297</v>
      </c>
      <c r="L28" s="468">
        <v>10642</v>
      </c>
      <c r="M28" s="468">
        <v>329556</v>
      </c>
      <c r="N28" s="470">
        <v>159951</v>
      </c>
      <c r="O28" s="470">
        <v>0</v>
      </c>
      <c r="P28" s="978">
        <v>0</v>
      </c>
      <c r="Q28" s="470">
        <v>0</v>
      </c>
      <c r="R28" s="470">
        <v>0</v>
      </c>
      <c r="S28" s="978">
        <v>0</v>
      </c>
      <c r="T28" s="471">
        <v>0</v>
      </c>
      <c r="V28" s="846" t="s">
        <v>129</v>
      </c>
      <c r="W28" s="840">
        <v>37250</v>
      </c>
      <c r="X28" s="836">
        <v>18140</v>
      </c>
      <c r="Y28" s="836">
        <v>24586</v>
      </c>
      <c r="Z28" s="836">
        <v>11723</v>
      </c>
      <c r="AA28" s="836">
        <v>16718</v>
      </c>
      <c r="AB28" s="836">
        <v>7969</v>
      </c>
      <c r="AC28" s="836">
        <v>6164</v>
      </c>
      <c r="AD28" s="836">
        <v>2827</v>
      </c>
      <c r="AE28" s="836">
        <v>4585</v>
      </c>
      <c r="AF28" s="1030">
        <v>2410</v>
      </c>
      <c r="AG28" s="836">
        <v>2175</v>
      </c>
      <c r="AH28" s="904">
        <v>89303</v>
      </c>
      <c r="AI28" s="836">
        <v>42834</v>
      </c>
      <c r="AJ28" s="836">
        <v>0</v>
      </c>
      <c r="AK28" s="973">
        <v>0</v>
      </c>
      <c r="AL28" s="836">
        <v>0</v>
      </c>
      <c r="AM28" s="836">
        <v>0</v>
      </c>
      <c r="AN28" s="978">
        <v>0</v>
      </c>
      <c r="AO28" s="824">
        <v>0</v>
      </c>
      <c r="AQ28" s="474" t="s">
        <v>129</v>
      </c>
      <c r="AR28" s="468">
        <f t="shared" ref="AR28:BC28" si="65">SUM(AR178:AR183)</f>
        <v>2272</v>
      </c>
      <c r="AS28" s="468">
        <f t="shared" si="65"/>
        <v>2090</v>
      </c>
      <c r="AT28" s="468">
        <f t="shared" si="65"/>
        <v>1877</v>
      </c>
      <c r="AU28" s="468">
        <f t="shared" si="65"/>
        <v>1428</v>
      </c>
      <c r="AV28" s="468">
        <f t="shared" si="65"/>
        <v>1113</v>
      </c>
      <c r="AW28" s="468">
        <f t="shared" si="65"/>
        <v>8780</v>
      </c>
      <c r="AX28" s="468">
        <f t="shared" si="65"/>
        <v>0</v>
      </c>
      <c r="AY28" s="468">
        <f t="shared" si="65"/>
        <v>0</v>
      </c>
      <c r="AZ28" s="468">
        <f t="shared" si="65"/>
        <v>5140</v>
      </c>
      <c r="BA28" s="468">
        <f t="shared" si="65"/>
        <v>676</v>
      </c>
      <c r="BB28" s="468">
        <f t="shared" si="65"/>
        <v>5816</v>
      </c>
      <c r="BC28" s="471">
        <f t="shared" si="65"/>
        <v>2008</v>
      </c>
      <c r="BD28" s="38"/>
      <c r="BE28" s="821" t="s">
        <v>129</v>
      </c>
      <c r="BF28" s="836">
        <f t="shared" ref="BF28:BM28" si="66">SUM(BF178:BF183)</f>
        <v>2286</v>
      </c>
      <c r="BG28" s="836">
        <f t="shared" si="66"/>
        <v>3116</v>
      </c>
      <c r="BH28" s="836">
        <f t="shared" si="66"/>
        <v>951</v>
      </c>
      <c r="BI28" s="836">
        <f t="shared" si="66"/>
        <v>9</v>
      </c>
      <c r="BJ28" s="836">
        <f t="shared" si="66"/>
        <v>6362</v>
      </c>
      <c r="BK28" s="836">
        <f t="shared" ref="BK28" si="67">SUM(BK178:BK183)</f>
        <v>0</v>
      </c>
      <c r="BL28" s="836">
        <f t="shared" si="66"/>
        <v>66</v>
      </c>
      <c r="BM28" s="824">
        <f t="shared" si="66"/>
        <v>0</v>
      </c>
    </row>
    <row r="29" spans="1:65" s="43" customFormat="1" ht="23.25" customHeight="1" thickBot="1">
      <c r="A29" s="769" t="s">
        <v>315</v>
      </c>
      <c r="B29" s="922">
        <v>1147306</v>
      </c>
      <c r="C29" s="922">
        <v>564067</v>
      </c>
      <c r="D29" s="922">
        <v>856283</v>
      </c>
      <c r="E29" s="922">
        <v>419550</v>
      </c>
      <c r="F29" s="922">
        <v>698649</v>
      </c>
      <c r="G29" s="922">
        <v>342995</v>
      </c>
      <c r="H29" s="922">
        <v>485798</v>
      </c>
      <c r="I29" s="922">
        <v>242274</v>
      </c>
      <c r="J29" s="922">
        <v>364202</v>
      </c>
      <c r="K29" s="1032">
        <v>181923</v>
      </c>
      <c r="L29" s="922">
        <v>182279</v>
      </c>
      <c r="M29" s="922">
        <v>3552238</v>
      </c>
      <c r="N29" s="922">
        <v>1751165</v>
      </c>
      <c r="O29" s="922">
        <v>39348</v>
      </c>
      <c r="P29" s="978">
        <v>19793</v>
      </c>
      <c r="Q29" s="922">
        <v>19555</v>
      </c>
      <c r="R29" s="922">
        <v>24889</v>
      </c>
      <c r="S29" s="979">
        <v>12583</v>
      </c>
      <c r="T29" s="923">
        <v>12306</v>
      </c>
      <c r="U29" s="41"/>
      <c r="V29" s="291" t="s">
        <v>315</v>
      </c>
      <c r="W29" s="841">
        <v>230257</v>
      </c>
      <c r="X29" s="837">
        <v>109184</v>
      </c>
      <c r="Y29" s="837">
        <v>239284</v>
      </c>
      <c r="Z29" s="837">
        <v>110039</v>
      </c>
      <c r="AA29" s="837">
        <v>194189</v>
      </c>
      <c r="AB29" s="837">
        <v>90048</v>
      </c>
      <c r="AC29" s="837">
        <v>80360</v>
      </c>
      <c r="AD29" s="837">
        <v>38216</v>
      </c>
      <c r="AE29" s="837">
        <v>58502</v>
      </c>
      <c r="AF29" s="1030">
        <v>29510</v>
      </c>
      <c r="AG29" s="837">
        <v>28992</v>
      </c>
      <c r="AH29" s="905">
        <v>802592</v>
      </c>
      <c r="AI29" s="837">
        <v>376479</v>
      </c>
      <c r="AJ29" s="837">
        <v>666</v>
      </c>
      <c r="AK29" s="973">
        <v>388</v>
      </c>
      <c r="AL29" s="837">
        <v>278</v>
      </c>
      <c r="AM29" s="837">
        <v>328</v>
      </c>
      <c r="AN29" s="1001">
        <v>175</v>
      </c>
      <c r="AO29" s="838">
        <v>153</v>
      </c>
      <c r="AP29" s="41"/>
      <c r="AQ29" s="291" t="s">
        <v>315</v>
      </c>
      <c r="AR29" s="472">
        <f t="shared" ref="AR29:BB29" si="68">SUM(AR7:AR28)</f>
        <v>23777.394652885327</v>
      </c>
      <c r="AS29" s="472">
        <f t="shared" si="68"/>
        <v>22439.271464672041</v>
      </c>
      <c r="AT29" s="472">
        <f t="shared" si="68"/>
        <v>24679.318806528219</v>
      </c>
      <c r="AU29" s="472">
        <f t="shared" si="68"/>
        <v>19470.87394657149</v>
      </c>
      <c r="AV29" s="472">
        <f t="shared" si="68"/>
        <v>18343.637861977531</v>
      </c>
      <c r="AW29" s="472">
        <f t="shared" si="68"/>
        <v>108710.49673263461</v>
      </c>
      <c r="AX29" s="472">
        <f t="shared" si="68"/>
        <v>624</v>
      </c>
      <c r="AY29" s="472">
        <f t="shared" si="68"/>
        <v>505</v>
      </c>
      <c r="AZ29" s="472">
        <f t="shared" si="68"/>
        <v>59143</v>
      </c>
      <c r="BA29" s="472">
        <f t="shared" si="68"/>
        <v>10404</v>
      </c>
      <c r="BB29" s="472">
        <f t="shared" si="68"/>
        <v>69547</v>
      </c>
      <c r="BC29" s="473">
        <f>SUM(BC7:BC28)</f>
        <v>21397</v>
      </c>
      <c r="BD29" s="38"/>
      <c r="BE29" s="291" t="s">
        <v>315</v>
      </c>
      <c r="BF29" s="837">
        <f t="shared" ref="BF29:BM29" si="69">SUM(BF7:BF28)</f>
        <v>28219</v>
      </c>
      <c r="BG29" s="837">
        <f t="shared" si="69"/>
        <v>34324</v>
      </c>
      <c r="BH29" s="837">
        <f>SUM(BH7:BH28)</f>
        <v>10954</v>
      </c>
      <c r="BI29" s="837">
        <f t="shared" si="69"/>
        <v>139</v>
      </c>
      <c r="BJ29" s="837">
        <f t="shared" si="69"/>
        <v>73636</v>
      </c>
      <c r="BK29" s="837">
        <f t="shared" ref="BK29" si="70">SUM(BK7:BK28)</f>
        <v>1749</v>
      </c>
      <c r="BL29" s="837">
        <f>SUM(BL7:BL28)</f>
        <v>2047</v>
      </c>
      <c r="BM29" s="838">
        <f t="shared" si="69"/>
        <v>35</v>
      </c>
    </row>
    <row r="30" spans="1:65" s="47" customFormat="1" ht="17.25" customHeight="1">
      <c r="A30" s="1138" t="s">
        <v>401</v>
      </c>
      <c r="B30" s="1138"/>
      <c r="C30" s="1138"/>
      <c r="D30" s="1138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  <c r="P30" s="1138"/>
      <c r="Q30" s="1138"/>
      <c r="R30" s="1138"/>
      <c r="S30" s="1138"/>
      <c r="T30" s="1138"/>
      <c r="V30" s="1138" t="s">
        <v>403</v>
      </c>
      <c r="W30" s="1138"/>
      <c r="X30" s="1138"/>
      <c r="Y30" s="1138"/>
      <c r="Z30" s="1138"/>
      <c r="AA30" s="1138"/>
      <c r="AB30" s="1138"/>
      <c r="AC30" s="1138"/>
      <c r="AD30" s="1138"/>
      <c r="AE30" s="1138"/>
      <c r="AF30" s="1138"/>
      <c r="AG30" s="1138"/>
      <c r="AH30" s="1138"/>
      <c r="AI30" s="1138"/>
      <c r="AJ30" s="1138"/>
      <c r="AK30" s="1138"/>
      <c r="AL30" s="1138"/>
      <c r="AM30" s="1138"/>
      <c r="AN30" s="1138"/>
      <c r="AO30" s="1138"/>
      <c r="AQ30" s="1138" t="s">
        <v>406</v>
      </c>
      <c r="AR30" s="1138"/>
      <c r="AS30" s="1138"/>
      <c r="AT30" s="1138"/>
      <c r="AU30" s="1138"/>
      <c r="AV30" s="1138"/>
      <c r="AW30" s="1138"/>
      <c r="AX30" s="1138"/>
      <c r="AY30" s="1138"/>
      <c r="AZ30" s="1138"/>
      <c r="BA30" s="1138"/>
      <c r="BB30" s="1138"/>
      <c r="BC30" s="1138"/>
      <c r="BD30" s="38"/>
      <c r="BE30" s="1138" t="s">
        <v>408</v>
      </c>
      <c r="BF30" s="1138"/>
      <c r="BG30" s="1138"/>
      <c r="BH30" s="1138"/>
      <c r="BI30" s="1138"/>
      <c r="BJ30" s="1138"/>
      <c r="BK30" s="1138"/>
      <c r="BL30" s="1138"/>
      <c r="BM30" s="1138"/>
    </row>
    <row r="31" spans="1:65" s="47" customFormat="1" ht="17.25" customHeight="1">
      <c r="A31" s="1148" t="s">
        <v>293</v>
      </c>
      <c r="B31" s="1148"/>
      <c r="C31" s="1148"/>
      <c r="D31" s="1148"/>
      <c r="E31" s="1148"/>
      <c r="F31" s="1148"/>
      <c r="G31" s="1148"/>
      <c r="H31" s="1148"/>
      <c r="I31" s="1148"/>
      <c r="J31" s="1148"/>
      <c r="K31" s="1148"/>
      <c r="L31" s="1148"/>
      <c r="M31" s="1148"/>
      <c r="N31" s="1148"/>
      <c r="O31" s="1148"/>
      <c r="P31" s="1148"/>
      <c r="Q31" s="1148"/>
      <c r="R31" s="1148"/>
      <c r="S31" s="1148"/>
      <c r="T31" s="1148"/>
      <c r="V31" s="1148" t="s">
        <v>293</v>
      </c>
      <c r="W31" s="1148"/>
      <c r="X31" s="1148"/>
      <c r="Y31" s="1148"/>
      <c r="Z31" s="1148"/>
      <c r="AA31" s="1148"/>
      <c r="AB31" s="1148"/>
      <c r="AC31" s="1148"/>
      <c r="AD31" s="1148"/>
      <c r="AE31" s="1148"/>
      <c r="AF31" s="1148"/>
      <c r="AG31" s="1148"/>
      <c r="AH31" s="1148"/>
      <c r="AI31" s="1148"/>
      <c r="AJ31" s="1148"/>
      <c r="AK31" s="1148"/>
      <c r="AL31" s="1148"/>
      <c r="AM31" s="1148"/>
      <c r="AN31" s="1148"/>
      <c r="AO31" s="1148"/>
      <c r="AQ31" s="1148" t="s">
        <v>293</v>
      </c>
      <c r="AR31" s="1148"/>
      <c r="AS31" s="1148"/>
      <c r="AT31" s="1148"/>
      <c r="AU31" s="1148"/>
      <c r="AV31" s="1148"/>
      <c r="AW31" s="1148"/>
      <c r="AX31" s="1148"/>
      <c r="AY31" s="1148"/>
      <c r="AZ31" s="1148"/>
      <c r="BA31" s="1148"/>
      <c r="BB31" s="1148"/>
      <c r="BC31" s="1148"/>
      <c r="BD31" s="38"/>
      <c r="BE31" s="1148" t="s">
        <v>293</v>
      </c>
      <c r="BF31" s="1148"/>
      <c r="BG31" s="1148"/>
      <c r="BH31" s="1148"/>
      <c r="BI31" s="1148"/>
      <c r="BJ31" s="1148"/>
      <c r="BK31" s="1148"/>
      <c r="BL31" s="1148"/>
      <c r="BM31" s="1148"/>
    </row>
    <row r="32" spans="1:65" ht="8.25" customHeight="1" thickBot="1">
      <c r="AH32" s="75">
        <f>+W30+Y30+AA30+AC30+AE30</f>
        <v>0</v>
      </c>
      <c r="AI32" s="75">
        <f>+X30+Z30+AB30+AD30+AG30</f>
        <v>0</v>
      </c>
      <c r="AJ32" s="75"/>
      <c r="AK32" s="75"/>
      <c r="AL32" s="75"/>
      <c r="AM32" s="75"/>
      <c r="AN32" s="75"/>
      <c r="AO32" s="75"/>
      <c r="AS32" s="47"/>
      <c r="AT32" s="47"/>
      <c r="AU32" s="47"/>
      <c r="AV32" s="47"/>
      <c r="AW32" s="47"/>
      <c r="AX32" s="47"/>
      <c r="AY32" s="47"/>
    </row>
    <row r="33" spans="1:65" ht="28.5" customHeight="1">
      <c r="A33" s="1142" t="s">
        <v>0</v>
      </c>
      <c r="B33" s="1144" t="s">
        <v>352</v>
      </c>
      <c r="C33" s="1144"/>
      <c r="D33" s="1144" t="s">
        <v>353</v>
      </c>
      <c r="E33" s="1144"/>
      <c r="F33" s="1144" t="s">
        <v>354</v>
      </c>
      <c r="G33" s="1144"/>
      <c r="H33" s="1144" t="s">
        <v>355</v>
      </c>
      <c r="I33" s="1144"/>
      <c r="J33" s="1144" t="s">
        <v>356</v>
      </c>
      <c r="K33" s="1144"/>
      <c r="L33" s="1144"/>
      <c r="M33" s="1127" t="s">
        <v>386</v>
      </c>
      <c r="N33" s="1128"/>
      <c r="O33" s="1127" t="s">
        <v>387</v>
      </c>
      <c r="P33" s="1130"/>
      <c r="Q33" s="1128"/>
      <c r="R33" s="1127" t="s">
        <v>388</v>
      </c>
      <c r="S33" s="1130"/>
      <c r="T33" s="1131"/>
      <c r="V33" s="1161" t="s">
        <v>0</v>
      </c>
      <c r="W33" s="1124" t="s">
        <v>352</v>
      </c>
      <c r="X33" s="1125"/>
      <c r="Y33" s="1124" t="s">
        <v>353</v>
      </c>
      <c r="Z33" s="1125"/>
      <c r="AA33" s="1124" t="s">
        <v>354</v>
      </c>
      <c r="AB33" s="1125"/>
      <c r="AC33" s="1124" t="s">
        <v>355</v>
      </c>
      <c r="AD33" s="1125"/>
      <c r="AE33" s="1124" t="s">
        <v>356</v>
      </c>
      <c r="AF33" s="1126"/>
      <c r="AG33" s="1125"/>
      <c r="AH33" s="1127" t="s">
        <v>386</v>
      </c>
      <c r="AI33" s="1128"/>
      <c r="AJ33" s="1127" t="s">
        <v>387</v>
      </c>
      <c r="AK33" s="1130"/>
      <c r="AL33" s="1128"/>
      <c r="AM33" s="1127" t="s">
        <v>388</v>
      </c>
      <c r="AN33" s="1130"/>
      <c r="AO33" s="1131"/>
      <c r="AP33" s="41"/>
      <c r="AQ33" s="1142" t="s">
        <v>0</v>
      </c>
      <c r="AR33" s="1124" t="s">
        <v>322</v>
      </c>
      <c r="AS33" s="1126"/>
      <c r="AT33" s="1126"/>
      <c r="AU33" s="1126"/>
      <c r="AV33" s="1126"/>
      <c r="AW33" s="1126"/>
      <c r="AX33" s="1126"/>
      <c r="AY33" s="1125"/>
      <c r="AZ33" s="622" t="s">
        <v>323</v>
      </c>
      <c r="BA33" s="476"/>
      <c r="BB33" s="477"/>
      <c r="BC33" s="1149" t="s">
        <v>324</v>
      </c>
      <c r="BD33" s="88"/>
      <c r="BE33" s="1142" t="s">
        <v>0</v>
      </c>
      <c r="BF33" s="1162" t="s">
        <v>256</v>
      </c>
      <c r="BG33" s="1162"/>
      <c r="BH33" s="1162"/>
      <c r="BI33" s="1162"/>
      <c r="BJ33" s="1162"/>
      <c r="BK33" s="1164" t="s">
        <v>389</v>
      </c>
      <c r="BL33" s="1162" t="s">
        <v>257</v>
      </c>
      <c r="BM33" s="1163"/>
    </row>
    <row r="34" spans="1:65" s="49" customFormat="1" ht="36" customHeight="1">
      <c r="A34" s="1143"/>
      <c r="B34" s="129" t="s">
        <v>313</v>
      </c>
      <c r="C34" s="129" t="s">
        <v>314</v>
      </c>
      <c r="D34" s="129" t="s">
        <v>313</v>
      </c>
      <c r="E34" s="129" t="s">
        <v>314</v>
      </c>
      <c r="F34" s="129" t="s">
        <v>313</v>
      </c>
      <c r="G34" s="129" t="s">
        <v>314</v>
      </c>
      <c r="H34" s="129" t="s">
        <v>313</v>
      </c>
      <c r="I34" s="129" t="s">
        <v>314</v>
      </c>
      <c r="J34" s="129" t="s">
        <v>313</v>
      </c>
      <c r="K34" s="1005"/>
      <c r="L34" s="129" t="s">
        <v>314</v>
      </c>
      <c r="M34" s="129" t="s">
        <v>313</v>
      </c>
      <c r="N34" s="689" t="s">
        <v>314</v>
      </c>
      <c r="O34" s="323" t="s">
        <v>313</v>
      </c>
      <c r="P34" s="989"/>
      <c r="Q34" s="323" t="s">
        <v>314</v>
      </c>
      <c r="R34" s="323" t="s">
        <v>313</v>
      </c>
      <c r="S34" s="977"/>
      <c r="T34" s="324" t="s">
        <v>314</v>
      </c>
      <c r="U34" s="52"/>
      <c r="V34" s="1146"/>
      <c r="W34" s="129" t="s">
        <v>313</v>
      </c>
      <c r="X34" s="129" t="s">
        <v>314</v>
      </c>
      <c r="Y34" s="129" t="s">
        <v>313</v>
      </c>
      <c r="Z34" s="129" t="s">
        <v>314</v>
      </c>
      <c r="AA34" s="129" t="s">
        <v>313</v>
      </c>
      <c r="AB34" s="129" t="s">
        <v>314</v>
      </c>
      <c r="AC34" s="129" t="s">
        <v>313</v>
      </c>
      <c r="AD34" s="129" t="s">
        <v>314</v>
      </c>
      <c r="AE34" s="129" t="s">
        <v>313</v>
      </c>
      <c r="AF34" s="1005"/>
      <c r="AG34" s="129" t="s">
        <v>314</v>
      </c>
      <c r="AH34" s="129" t="s">
        <v>313</v>
      </c>
      <c r="AI34" s="689" t="s">
        <v>314</v>
      </c>
      <c r="AJ34" s="323" t="s">
        <v>313</v>
      </c>
      <c r="AK34" s="989"/>
      <c r="AL34" s="323" t="s">
        <v>314</v>
      </c>
      <c r="AM34" s="323" t="s">
        <v>313</v>
      </c>
      <c r="AN34" s="977"/>
      <c r="AO34" s="324" t="s">
        <v>314</v>
      </c>
      <c r="AP34" s="45"/>
      <c r="AQ34" s="1143"/>
      <c r="AR34" s="129" t="s">
        <v>352</v>
      </c>
      <c r="AS34" s="129" t="s">
        <v>353</v>
      </c>
      <c r="AT34" s="129" t="s">
        <v>354</v>
      </c>
      <c r="AU34" s="129" t="s">
        <v>355</v>
      </c>
      <c r="AV34" s="129" t="s">
        <v>356</v>
      </c>
      <c r="AW34" s="323" t="s">
        <v>385</v>
      </c>
      <c r="AX34" s="323" t="s">
        <v>387</v>
      </c>
      <c r="AY34" s="323" t="s">
        <v>388</v>
      </c>
      <c r="AZ34" s="490" t="s">
        <v>474</v>
      </c>
      <c r="BA34" s="490" t="s">
        <v>475</v>
      </c>
      <c r="BB34" s="129" t="s">
        <v>1</v>
      </c>
      <c r="BC34" s="1150"/>
      <c r="BD34" s="43"/>
      <c r="BE34" s="1151"/>
      <c r="BF34" s="819" t="s">
        <v>258</v>
      </c>
      <c r="BG34" s="819" t="s">
        <v>347</v>
      </c>
      <c r="BH34" s="820" t="s">
        <v>348</v>
      </c>
      <c r="BI34" s="820" t="s">
        <v>261</v>
      </c>
      <c r="BJ34" s="820" t="s">
        <v>357</v>
      </c>
      <c r="BK34" s="1165"/>
      <c r="BL34" s="820" t="s">
        <v>263</v>
      </c>
      <c r="BM34" s="809" t="s">
        <v>264</v>
      </c>
    </row>
    <row r="35" spans="1:65" s="43" customFormat="1" ht="17.25" customHeight="1">
      <c r="A35" s="313" t="s">
        <v>266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005"/>
      <c r="L35" s="129"/>
      <c r="M35" s="91"/>
      <c r="N35" s="612"/>
      <c r="O35" s="91"/>
      <c r="P35" s="990"/>
      <c r="Q35" s="91"/>
      <c r="R35" s="91"/>
      <c r="S35" s="980"/>
      <c r="T35" s="613"/>
      <c r="U35" s="41"/>
      <c r="V35" s="616" t="s">
        <v>266</v>
      </c>
      <c r="W35" s="617"/>
      <c r="X35" s="617"/>
      <c r="Y35" s="617"/>
      <c r="Z35" s="617"/>
      <c r="AA35" s="617"/>
      <c r="AB35" s="617"/>
      <c r="AC35" s="617"/>
      <c r="AD35" s="617"/>
      <c r="AE35" s="617"/>
      <c r="AF35" s="1035"/>
      <c r="AG35" s="617"/>
      <c r="AH35" s="617"/>
      <c r="AI35" s="618"/>
      <c r="AJ35" s="128"/>
      <c r="AK35" s="996"/>
      <c r="AL35" s="128"/>
      <c r="AM35" s="128"/>
      <c r="AN35" s="985"/>
      <c r="AO35" s="314"/>
      <c r="AP35" s="41"/>
      <c r="AQ35" s="623" t="s">
        <v>266</v>
      </c>
      <c r="AR35" s="128"/>
      <c r="AS35" s="128"/>
      <c r="AT35" s="128"/>
      <c r="AU35" s="128"/>
      <c r="AV35" s="92"/>
      <c r="AW35" s="92"/>
      <c r="AX35" s="92"/>
      <c r="AY35" s="92"/>
      <c r="AZ35" s="128"/>
      <c r="BA35" s="128"/>
      <c r="BB35" s="92"/>
      <c r="BC35" s="624"/>
      <c r="BD35" s="38"/>
      <c r="BE35" s="821" t="s">
        <v>266</v>
      </c>
      <c r="BF35" s="822"/>
      <c r="BG35" s="822"/>
      <c r="BH35" s="823"/>
      <c r="BI35" s="823"/>
      <c r="BJ35" s="823"/>
      <c r="BK35" s="823"/>
      <c r="BL35" s="823"/>
      <c r="BM35" s="824"/>
    </row>
    <row r="36" spans="1:65" s="18" customFormat="1" ht="17.25" customHeight="1">
      <c r="A36" s="315" t="s">
        <v>145</v>
      </c>
      <c r="B36" s="86">
        <v>12763</v>
      </c>
      <c r="C36" s="86">
        <v>6125</v>
      </c>
      <c r="D36" s="86">
        <v>10401</v>
      </c>
      <c r="E36" s="86">
        <v>5043</v>
      </c>
      <c r="F36" s="86">
        <v>9915</v>
      </c>
      <c r="G36" s="86">
        <v>4706</v>
      </c>
      <c r="H36" s="86">
        <v>8766</v>
      </c>
      <c r="I36" s="86">
        <v>4497</v>
      </c>
      <c r="J36" s="86">
        <v>6691</v>
      </c>
      <c r="K36" s="991"/>
      <c r="L36" s="86">
        <v>3539</v>
      </c>
      <c r="M36" s="86">
        <f t="shared" ref="M36:M66" si="71">+B36+D36+F36+H36+J36</f>
        <v>48536</v>
      </c>
      <c r="N36" s="614">
        <f t="shared" ref="N36:N66" si="72">+C36+E36+G36+I36+L36</f>
        <v>23910</v>
      </c>
      <c r="O36" s="86"/>
      <c r="P36" s="991"/>
      <c r="Q36" s="86"/>
      <c r="R36" s="86"/>
      <c r="S36" s="981"/>
      <c r="T36" s="615"/>
      <c r="V36" s="619" t="s">
        <v>145</v>
      </c>
      <c r="W36" s="93">
        <v>3517</v>
      </c>
      <c r="X36" s="93">
        <v>1565</v>
      </c>
      <c r="Y36" s="93">
        <v>3043</v>
      </c>
      <c r="Z36" s="93">
        <v>1348</v>
      </c>
      <c r="AA36" s="93">
        <v>2735</v>
      </c>
      <c r="AB36" s="93">
        <v>1150</v>
      </c>
      <c r="AC36" s="93">
        <v>2190</v>
      </c>
      <c r="AD36" s="93">
        <v>1032</v>
      </c>
      <c r="AE36" s="93">
        <v>1183</v>
      </c>
      <c r="AF36" s="993"/>
      <c r="AG36" s="93">
        <v>602</v>
      </c>
      <c r="AH36" s="93">
        <f t="shared" ref="AH36:AH66" si="73">W36+Y36+AA36+AC36+AE36</f>
        <v>12668</v>
      </c>
      <c r="AI36" s="620">
        <f t="shared" ref="AI36:AI66" si="74">X36+Z36+AB36+AD36+AG36</f>
        <v>5697</v>
      </c>
      <c r="AJ36" s="93"/>
      <c r="AK36" s="993"/>
      <c r="AL36" s="93"/>
      <c r="AM36" s="93"/>
      <c r="AN36" s="983"/>
      <c r="AO36" s="316"/>
      <c r="AQ36" s="625" t="s">
        <v>145</v>
      </c>
      <c r="AR36" s="93">
        <v>311</v>
      </c>
      <c r="AS36" s="93">
        <v>303</v>
      </c>
      <c r="AT36" s="93">
        <v>301</v>
      </c>
      <c r="AU36" s="93">
        <v>282</v>
      </c>
      <c r="AV36" s="93">
        <v>259</v>
      </c>
      <c r="AW36" s="93">
        <f t="shared" ref="AW36:AW66" si="75">SUM(AR36:AV36)</f>
        <v>1456</v>
      </c>
      <c r="AX36" s="93"/>
      <c r="AY36" s="93"/>
      <c r="AZ36" s="93">
        <v>936</v>
      </c>
      <c r="BA36" s="93">
        <v>106</v>
      </c>
      <c r="BB36" s="92">
        <f>+BA36+AZ36</f>
        <v>1042</v>
      </c>
      <c r="BC36" s="626">
        <v>257</v>
      </c>
      <c r="BD36" s="38"/>
      <c r="BE36" s="810" t="s">
        <v>145</v>
      </c>
      <c r="BF36" s="830">
        <v>516</v>
      </c>
      <c r="BG36" s="830">
        <v>423</v>
      </c>
      <c r="BH36" s="825">
        <v>211</v>
      </c>
      <c r="BI36" s="831"/>
      <c r="BJ36" s="831">
        <f>SUM(BF36:BI36)</f>
        <v>1150</v>
      </c>
      <c r="BK36" s="831"/>
      <c r="BL36" s="831">
        <v>42</v>
      </c>
      <c r="BM36" s="832"/>
    </row>
    <row r="37" spans="1:65" s="18" customFormat="1" ht="17.25" customHeight="1">
      <c r="A37" s="315" t="s">
        <v>146</v>
      </c>
      <c r="B37" s="86">
        <v>12146</v>
      </c>
      <c r="C37" s="86">
        <v>5913</v>
      </c>
      <c r="D37" s="86">
        <v>10949</v>
      </c>
      <c r="E37" s="86">
        <v>5411</v>
      </c>
      <c r="F37" s="86">
        <v>9487</v>
      </c>
      <c r="G37" s="86">
        <v>4683</v>
      </c>
      <c r="H37" s="86">
        <v>7810</v>
      </c>
      <c r="I37" s="86">
        <v>3920</v>
      </c>
      <c r="J37" s="86">
        <v>6862</v>
      </c>
      <c r="K37" s="991"/>
      <c r="L37" s="86">
        <v>3451</v>
      </c>
      <c r="M37" s="86">
        <f t="shared" si="71"/>
        <v>47254</v>
      </c>
      <c r="N37" s="614">
        <f t="shared" si="72"/>
        <v>23378</v>
      </c>
      <c r="O37" s="310">
        <v>5983</v>
      </c>
      <c r="P37" s="992"/>
      <c r="Q37" s="310">
        <v>3083</v>
      </c>
      <c r="R37" s="310">
        <v>3987</v>
      </c>
      <c r="S37" s="982"/>
      <c r="T37" s="320">
        <v>2014</v>
      </c>
      <c r="V37" s="619" t="s">
        <v>146</v>
      </c>
      <c r="W37" s="93">
        <v>1457</v>
      </c>
      <c r="X37" s="93">
        <v>659</v>
      </c>
      <c r="Y37" s="93">
        <v>2173</v>
      </c>
      <c r="Z37" s="93">
        <v>941</v>
      </c>
      <c r="AA37" s="93">
        <v>1902</v>
      </c>
      <c r="AB37" s="93">
        <v>844</v>
      </c>
      <c r="AC37" s="93">
        <v>699</v>
      </c>
      <c r="AD37" s="93">
        <v>337</v>
      </c>
      <c r="AE37" s="93">
        <v>846</v>
      </c>
      <c r="AF37" s="993"/>
      <c r="AG37" s="93">
        <v>397</v>
      </c>
      <c r="AH37" s="93">
        <f t="shared" si="73"/>
        <v>7077</v>
      </c>
      <c r="AI37" s="620">
        <f t="shared" si="74"/>
        <v>3178</v>
      </c>
      <c r="AJ37" s="310">
        <v>66</v>
      </c>
      <c r="AK37" s="992"/>
      <c r="AL37" s="310">
        <v>30</v>
      </c>
      <c r="AM37" s="310">
        <v>46</v>
      </c>
      <c r="AN37" s="982"/>
      <c r="AO37" s="320">
        <v>22</v>
      </c>
      <c r="AQ37" s="625" t="s">
        <v>146</v>
      </c>
      <c r="AR37" s="93">
        <v>287</v>
      </c>
      <c r="AS37" s="93">
        <v>280</v>
      </c>
      <c r="AT37" s="93">
        <v>275</v>
      </c>
      <c r="AU37" s="93">
        <v>250</v>
      </c>
      <c r="AV37" s="93">
        <v>231</v>
      </c>
      <c r="AW37" s="93">
        <f t="shared" si="75"/>
        <v>1323</v>
      </c>
      <c r="AX37" s="310">
        <v>106</v>
      </c>
      <c r="AY37" s="310">
        <v>99</v>
      </c>
      <c r="AZ37" s="93">
        <v>945</v>
      </c>
      <c r="BA37" s="93">
        <v>123</v>
      </c>
      <c r="BB37" s="92">
        <f t="shared" ref="BB37:BB65" si="76">+BA37+AZ37</f>
        <v>1068</v>
      </c>
      <c r="BC37" s="615">
        <v>242</v>
      </c>
      <c r="BD37" s="38"/>
      <c r="BE37" s="810" t="s">
        <v>146</v>
      </c>
      <c r="BF37" s="811">
        <v>609</v>
      </c>
      <c r="BG37" s="811">
        <v>535</v>
      </c>
      <c r="BH37" s="825">
        <v>130</v>
      </c>
      <c r="BI37" s="812"/>
      <c r="BJ37" s="831">
        <f>SUM(BF37:BI37)</f>
        <v>1274</v>
      </c>
      <c r="BK37" s="831">
        <v>250</v>
      </c>
      <c r="BL37" s="812">
        <v>39</v>
      </c>
      <c r="BM37" s="832"/>
    </row>
    <row r="38" spans="1:65" s="18" customFormat="1" ht="17.25" customHeight="1">
      <c r="A38" s="315" t="s">
        <v>147</v>
      </c>
      <c r="B38" s="86">
        <v>5118</v>
      </c>
      <c r="C38" s="86">
        <v>2497</v>
      </c>
      <c r="D38" s="86">
        <v>3933</v>
      </c>
      <c r="E38" s="86">
        <v>1919</v>
      </c>
      <c r="F38" s="86">
        <v>3719</v>
      </c>
      <c r="G38" s="86">
        <v>1814</v>
      </c>
      <c r="H38" s="86">
        <v>2693</v>
      </c>
      <c r="I38" s="86">
        <v>1265</v>
      </c>
      <c r="J38" s="86">
        <v>1595</v>
      </c>
      <c r="K38" s="991"/>
      <c r="L38" s="86">
        <v>718</v>
      </c>
      <c r="M38" s="86">
        <f t="shared" si="71"/>
        <v>17058</v>
      </c>
      <c r="N38" s="614">
        <f t="shared" si="72"/>
        <v>8213</v>
      </c>
      <c r="O38" s="93"/>
      <c r="P38" s="993"/>
      <c r="Q38" s="93"/>
      <c r="R38" s="93"/>
      <c r="S38" s="983"/>
      <c r="T38" s="316"/>
      <c r="V38" s="619" t="s">
        <v>147</v>
      </c>
      <c r="W38" s="93">
        <v>1690</v>
      </c>
      <c r="X38" s="93">
        <v>802</v>
      </c>
      <c r="Y38" s="93">
        <v>1182</v>
      </c>
      <c r="Z38" s="93">
        <v>518</v>
      </c>
      <c r="AA38" s="93">
        <v>1257</v>
      </c>
      <c r="AB38" s="93">
        <v>571</v>
      </c>
      <c r="AC38" s="93">
        <v>615</v>
      </c>
      <c r="AD38" s="93">
        <v>257</v>
      </c>
      <c r="AE38" s="93">
        <v>137</v>
      </c>
      <c r="AF38" s="993"/>
      <c r="AG38" s="93">
        <v>64</v>
      </c>
      <c r="AH38" s="93">
        <f t="shared" si="73"/>
        <v>4881</v>
      </c>
      <c r="AI38" s="620">
        <f t="shared" si="74"/>
        <v>2212</v>
      </c>
      <c r="AJ38" s="93"/>
      <c r="AK38" s="993"/>
      <c r="AL38" s="93"/>
      <c r="AM38" s="93"/>
      <c r="AN38" s="983"/>
      <c r="AO38" s="316"/>
      <c r="AQ38" s="625" t="s">
        <v>147</v>
      </c>
      <c r="AR38" s="93">
        <v>138</v>
      </c>
      <c r="AS38" s="93">
        <v>136</v>
      </c>
      <c r="AT38" s="93">
        <v>132</v>
      </c>
      <c r="AU38" s="93">
        <v>106</v>
      </c>
      <c r="AV38" s="93">
        <v>91</v>
      </c>
      <c r="AW38" s="93">
        <f t="shared" si="75"/>
        <v>603</v>
      </c>
      <c r="AX38" s="310"/>
      <c r="AY38" s="310"/>
      <c r="AZ38" s="93">
        <v>311</v>
      </c>
      <c r="BA38" s="93">
        <v>76</v>
      </c>
      <c r="BB38" s="92">
        <f t="shared" si="76"/>
        <v>387</v>
      </c>
      <c r="BC38" s="615">
        <v>119</v>
      </c>
      <c r="BD38" s="38"/>
      <c r="BE38" s="810" t="s">
        <v>147</v>
      </c>
      <c r="BF38" s="811">
        <v>166</v>
      </c>
      <c r="BG38" s="811">
        <v>188</v>
      </c>
      <c r="BH38" s="812">
        <v>68</v>
      </c>
      <c r="BI38" s="812"/>
      <c r="BJ38" s="831">
        <f t="shared" ref="BJ38:BJ66" si="77">SUM(BF38:BI38)</f>
        <v>422</v>
      </c>
      <c r="BK38" s="831"/>
      <c r="BL38" s="812">
        <v>8</v>
      </c>
      <c r="BM38" s="832"/>
    </row>
    <row r="39" spans="1:65" s="18" customFormat="1" ht="17.25" customHeight="1">
      <c r="A39" s="315" t="s">
        <v>148</v>
      </c>
      <c r="B39" s="86">
        <v>4610</v>
      </c>
      <c r="C39" s="86">
        <v>2294</v>
      </c>
      <c r="D39" s="86">
        <v>6134</v>
      </c>
      <c r="E39" s="86">
        <v>2935</v>
      </c>
      <c r="F39" s="86">
        <v>4601</v>
      </c>
      <c r="G39" s="86">
        <v>2223</v>
      </c>
      <c r="H39" s="86">
        <v>2666</v>
      </c>
      <c r="I39" s="86">
        <v>1332</v>
      </c>
      <c r="J39" s="86">
        <v>2122</v>
      </c>
      <c r="K39" s="991"/>
      <c r="L39" s="86">
        <v>1022</v>
      </c>
      <c r="M39" s="86">
        <f t="shared" si="71"/>
        <v>20133</v>
      </c>
      <c r="N39" s="614">
        <f t="shared" si="72"/>
        <v>9806</v>
      </c>
      <c r="O39" s="93"/>
      <c r="P39" s="993"/>
      <c r="Q39" s="93"/>
      <c r="R39" s="93"/>
      <c r="S39" s="983"/>
      <c r="T39" s="316"/>
      <c r="V39" s="619" t="s">
        <v>148</v>
      </c>
      <c r="W39" s="93">
        <v>285</v>
      </c>
      <c r="X39" s="93">
        <v>145</v>
      </c>
      <c r="Y39" s="93">
        <v>2652</v>
      </c>
      <c r="Z39" s="93">
        <v>1225</v>
      </c>
      <c r="AA39" s="93">
        <v>1744</v>
      </c>
      <c r="AB39" s="93">
        <v>767</v>
      </c>
      <c r="AC39" s="93">
        <v>243</v>
      </c>
      <c r="AD39" s="93">
        <v>116</v>
      </c>
      <c r="AE39" s="93">
        <v>485</v>
      </c>
      <c r="AF39" s="993"/>
      <c r="AG39" s="93">
        <v>216</v>
      </c>
      <c r="AH39" s="93">
        <f t="shared" si="73"/>
        <v>5409</v>
      </c>
      <c r="AI39" s="620">
        <f t="shared" si="74"/>
        <v>2469</v>
      </c>
      <c r="AJ39" s="93"/>
      <c r="AK39" s="993"/>
      <c r="AL39" s="93"/>
      <c r="AM39" s="93"/>
      <c r="AN39" s="983"/>
      <c r="AO39" s="316"/>
      <c r="AQ39" s="625" t="s">
        <v>148</v>
      </c>
      <c r="AR39" s="93">
        <v>156</v>
      </c>
      <c r="AS39" s="93">
        <v>166</v>
      </c>
      <c r="AT39" s="93">
        <v>155</v>
      </c>
      <c r="AU39" s="93">
        <v>137</v>
      </c>
      <c r="AV39" s="93">
        <v>130</v>
      </c>
      <c r="AW39" s="93">
        <f t="shared" si="75"/>
        <v>744</v>
      </c>
      <c r="AX39" s="310"/>
      <c r="AY39" s="310"/>
      <c r="AZ39" s="93">
        <v>435</v>
      </c>
      <c r="BA39" s="93">
        <v>49</v>
      </c>
      <c r="BB39" s="92">
        <f t="shared" si="76"/>
        <v>484</v>
      </c>
      <c r="BC39" s="615">
        <v>158</v>
      </c>
      <c r="BD39" s="38"/>
      <c r="BE39" s="810" t="s">
        <v>148</v>
      </c>
      <c r="BF39" s="811">
        <v>165</v>
      </c>
      <c r="BG39" s="811">
        <v>191</v>
      </c>
      <c r="BH39" s="812">
        <v>102</v>
      </c>
      <c r="BI39" s="812">
        <v>10</v>
      </c>
      <c r="BJ39" s="831">
        <f t="shared" si="77"/>
        <v>468</v>
      </c>
      <c r="BK39" s="831"/>
      <c r="BL39" s="812">
        <v>3</v>
      </c>
      <c r="BM39" s="832"/>
    </row>
    <row r="40" spans="1:65" s="18" customFormat="1" ht="17.25" customHeight="1">
      <c r="A40" s="315" t="s">
        <v>149</v>
      </c>
      <c r="B40" s="86">
        <v>11600</v>
      </c>
      <c r="C40" s="86">
        <v>5500</v>
      </c>
      <c r="D40" s="86">
        <v>11529</v>
      </c>
      <c r="E40" s="86">
        <v>5531</v>
      </c>
      <c r="F40" s="86">
        <v>10787</v>
      </c>
      <c r="G40" s="86">
        <v>5173</v>
      </c>
      <c r="H40" s="86">
        <v>7346</v>
      </c>
      <c r="I40" s="86">
        <v>3757</v>
      </c>
      <c r="J40" s="86">
        <v>5757</v>
      </c>
      <c r="K40" s="991"/>
      <c r="L40" s="86">
        <v>3031</v>
      </c>
      <c r="M40" s="86">
        <f t="shared" si="71"/>
        <v>47019</v>
      </c>
      <c r="N40" s="614">
        <f t="shared" si="72"/>
        <v>22992</v>
      </c>
      <c r="O40" s="310">
        <v>5129</v>
      </c>
      <c r="P40" s="992"/>
      <c r="Q40" s="310">
        <v>2617</v>
      </c>
      <c r="R40" s="310">
        <v>3298</v>
      </c>
      <c r="S40" s="982"/>
      <c r="T40" s="320">
        <v>1681</v>
      </c>
      <c r="V40" s="619" t="s">
        <v>149</v>
      </c>
      <c r="W40" s="93">
        <v>1502</v>
      </c>
      <c r="X40" s="93">
        <v>668</v>
      </c>
      <c r="Y40" s="93">
        <v>3493</v>
      </c>
      <c r="Z40" s="93">
        <v>1511</v>
      </c>
      <c r="AA40" s="93">
        <v>3095</v>
      </c>
      <c r="AB40" s="93">
        <v>1373</v>
      </c>
      <c r="AC40" s="93">
        <v>729</v>
      </c>
      <c r="AD40" s="93">
        <v>345</v>
      </c>
      <c r="AE40" s="93">
        <v>560</v>
      </c>
      <c r="AF40" s="993"/>
      <c r="AG40" s="93">
        <v>272</v>
      </c>
      <c r="AH40" s="93">
        <f t="shared" si="73"/>
        <v>9379</v>
      </c>
      <c r="AI40" s="620">
        <f t="shared" si="74"/>
        <v>4169</v>
      </c>
      <c r="AJ40" s="310">
        <v>20</v>
      </c>
      <c r="AK40" s="992"/>
      <c r="AL40" s="310">
        <v>3</v>
      </c>
      <c r="AM40" s="310">
        <v>40</v>
      </c>
      <c r="AN40" s="982"/>
      <c r="AO40" s="320">
        <v>24</v>
      </c>
      <c r="AQ40" s="625" t="s">
        <v>149</v>
      </c>
      <c r="AR40" s="93">
        <v>307</v>
      </c>
      <c r="AS40" s="93">
        <v>316</v>
      </c>
      <c r="AT40" s="93">
        <v>314</v>
      </c>
      <c r="AU40" s="93">
        <v>269</v>
      </c>
      <c r="AV40" s="93">
        <v>246</v>
      </c>
      <c r="AW40" s="93">
        <f t="shared" si="75"/>
        <v>1452</v>
      </c>
      <c r="AX40" s="310">
        <v>89</v>
      </c>
      <c r="AY40" s="310">
        <v>77</v>
      </c>
      <c r="AZ40" s="93">
        <v>996</v>
      </c>
      <c r="BA40" s="93">
        <v>207</v>
      </c>
      <c r="BB40" s="92">
        <f t="shared" si="76"/>
        <v>1203</v>
      </c>
      <c r="BC40" s="615">
        <v>279</v>
      </c>
      <c r="BD40" s="38"/>
      <c r="BE40" s="810" t="s">
        <v>149</v>
      </c>
      <c r="BF40" s="811">
        <v>460</v>
      </c>
      <c r="BG40" s="811">
        <v>532</v>
      </c>
      <c r="BH40" s="825">
        <v>250</v>
      </c>
      <c r="BI40" s="812"/>
      <c r="BJ40" s="831">
        <f t="shared" si="77"/>
        <v>1242</v>
      </c>
      <c r="BK40" s="831">
        <v>195</v>
      </c>
      <c r="BL40" s="812">
        <v>53</v>
      </c>
      <c r="BM40" s="832"/>
    </row>
    <row r="41" spans="1:65" s="41" customFormat="1" ht="17.25" customHeight="1">
      <c r="A41" s="313" t="s">
        <v>8</v>
      </c>
      <c r="B41" s="78"/>
      <c r="C41" s="78"/>
      <c r="D41" s="78"/>
      <c r="E41" s="78"/>
      <c r="F41" s="78"/>
      <c r="G41" s="78"/>
      <c r="H41" s="78"/>
      <c r="I41" s="78"/>
      <c r="J41" s="78"/>
      <c r="K41" s="1032"/>
      <c r="L41" s="78"/>
      <c r="M41" s="86">
        <f t="shared" si="71"/>
        <v>0</v>
      </c>
      <c r="N41" s="614">
        <f t="shared" si="72"/>
        <v>0</v>
      </c>
      <c r="O41" s="93"/>
      <c r="P41" s="993"/>
      <c r="Q41" s="93"/>
      <c r="R41" s="93"/>
      <c r="S41" s="983"/>
      <c r="T41" s="316"/>
      <c r="V41" s="616" t="s">
        <v>8</v>
      </c>
      <c r="W41" s="93"/>
      <c r="X41" s="93"/>
      <c r="Y41" s="93"/>
      <c r="Z41" s="93"/>
      <c r="AA41" s="93"/>
      <c r="AB41" s="93"/>
      <c r="AC41" s="93"/>
      <c r="AD41" s="93"/>
      <c r="AE41" s="93"/>
      <c r="AF41" s="993"/>
      <c r="AG41" s="93"/>
      <c r="AH41" s="93">
        <f t="shared" si="73"/>
        <v>0</v>
      </c>
      <c r="AI41" s="620">
        <f t="shared" si="74"/>
        <v>0</v>
      </c>
      <c r="AJ41" s="93"/>
      <c r="AK41" s="993"/>
      <c r="AL41" s="93"/>
      <c r="AM41" s="93"/>
      <c r="AN41" s="983"/>
      <c r="AO41" s="316"/>
      <c r="AQ41" s="623" t="s">
        <v>8</v>
      </c>
      <c r="AR41" s="93"/>
      <c r="AS41" s="93"/>
      <c r="AT41" s="93"/>
      <c r="AU41" s="93"/>
      <c r="AV41" s="93"/>
      <c r="AW41" s="93">
        <f t="shared" si="75"/>
        <v>0</v>
      </c>
      <c r="AX41" s="78"/>
      <c r="AY41" s="78"/>
      <c r="AZ41" s="93"/>
      <c r="BA41" s="93"/>
      <c r="BB41" s="92">
        <f t="shared" si="76"/>
        <v>0</v>
      </c>
      <c r="BC41" s="624"/>
      <c r="BD41" s="38"/>
      <c r="BE41" s="821" t="s">
        <v>8</v>
      </c>
      <c r="BF41" s="822"/>
      <c r="BG41" s="822"/>
      <c r="BH41" s="823"/>
      <c r="BI41" s="823"/>
      <c r="BJ41" s="831">
        <f t="shared" si="77"/>
        <v>0</v>
      </c>
      <c r="BK41" s="831"/>
      <c r="BL41" s="823"/>
      <c r="BM41" s="833"/>
    </row>
    <row r="42" spans="1:65" s="18" customFormat="1" ht="17.25" customHeight="1">
      <c r="A42" s="315" t="s">
        <v>9</v>
      </c>
      <c r="B42" s="86">
        <v>10568</v>
      </c>
      <c r="C42" s="86">
        <v>5121</v>
      </c>
      <c r="D42" s="86">
        <v>7488</v>
      </c>
      <c r="E42" s="86">
        <v>3542</v>
      </c>
      <c r="F42" s="86">
        <v>6325</v>
      </c>
      <c r="G42" s="86">
        <v>3140</v>
      </c>
      <c r="H42" s="86">
        <v>4045</v>
      </c>
      <c r="I42" s="86">
        <v>2102</v>
      </c>
      <c r="J42" s="86">
        <v>2523</v>
      </c>
      <c r="K42" s="991"/>
      <c r="L42" s="86">
        <v>1348</v>
      </c>
      <c r="M42" s="86">
        <f t="shared" si="71"/>
        <v>30949</v>
      </c>
      <c r="N42" s="614">
        <f t="shared" si="72"/>
        <v>15253</v>
      </c>
      <c r="O42" s="93"/>
      <c r="P42" s="993"/>
      <c r="Q42" s="93"/>
      <c r="R42" s="93"/>
      <c r="S42" s="983"/>
      <c r="T42" s="316"/>
      <c r="V42" s="619" t="s">
        <v>9</v>
      </c>
      <c r="W42" s="93">
        <v>3402</v>
      </c>
      <c r="X42" s="93">
        <v>1616</v>
      </c>
      <c r="Y42" s="93">
        <v>2707</v>
      </c>
      <c r="Z42" s="93">
        <v>1173</v>
      </c>
      <c r="AA42" s="93">
        <v>2302</v>
      </c>
      <c r="AB42" s="93">
        <v>1104</v>
      </c>
      <c r="AC42" s="93">
        <v>1042</v>
      </c>
      <c r="AD42" s="93">
        <v>513</v>
      </c>
      <c r="AE42" s="93">
        <v>460</v>
      </c>
      <c r="AF42" s="993"/>
      <c r="AG42" s="93">
        <v>256</v>
      </c>
      <c r="AH42" s="93">
        <f t="shared" si="73"/>
        <v>9913</v>
      </c>
      <c r="AI42" s="620">
        <f t="shared" si="74"/>
        <v>4662</v>
      </c>
      <c r="AJ42" s="93"/>
      <c r="AK42" s="993"/>
      <c r="AL42" s="93"/>
      <c r="AM42" s="93"/>
      <c r="AN42" s="983"/>
      <c r="AO42" s="316"/>
      <c r="AQ42" s="625" t="s">
        <v>9</v>
      </c>
      <c r="AR42" s="93">
        <v>246</v>
      </c>
      <c r="AS42" s="93">
        <v>235</v>
      </c>
      <c r="AT42" s="93">
        <v>227</v>
      </c>
      <c r="AU42" s="93">
        <v>183</v>
      </c>
      <c r="AV42" s="93">
        <v>156</v>
      </c>
      <c r="AW42" s="93">
        <f t="shared" si="75"/>
        <v>1047</v>
      </c>
      <c r="AX42" s="86"/>
      <c r="AY42" s="86"/>
      <c r="AZ42" s="93">
        <v>732</v>
      </c>
      <c r="BA42" s="93">
        <v>38</v>
      </c>
      <c r="BB42" s="92">
        <f t="shared" si="76"/>
        <v>770</v>
      </c>
      <c r="BC42" s="615">
        <v>221</v>
      </c>
      <c r="BD42" s="38"/>
      <c r="BE42" s="810" t="s">
        <v>9</v>
      </c>
      <c r="BF42" s="811">
        <v>294</v>
      </c>
      <c r="BG42" s="811">
        <v>313</v>
      </c>
      <c r="BH42" s="812">
        <v>160</v>
      </c>
      <c r="BI42" s="812">
        <v>1</v>
      </c>
      <c r="BJ42" s="831">
        <f t="shared" si="77"/>
        <v>768</v>
      </c>
      <c r="BK42" s="831"/>
      <c r="BL42" s="812">
        <v>13</v>
      </c>
      <c r="BM42" s="813"/>
    </row>
    <row r="43" spans="1:65" s="18" customFormat="1" ht="17.25" customHeight="1">
      <c r="A43" s="315" t="s">
        <v>150</v>
      </c>
      <c r="B43" s="86">
        <v>14127</v>
      </c>
      <c r="C43" s="86">
        <v>6684</v>
      </c>
      <c r="D43" s="86">
        <v>11823</v>
      </c>
      <c r="E43" s="86">
        <v>5650</v>
      </c>
      <c r="F43" s="86">
        <v>10353</v>
      </c>
      <c r="G43" s="86">
        <v>4925</v>
      </c>
      <c r="H43" s="86">
        <v>7877</v>
      </c>
      <c r="I43" s="86">
        <v>3920</v>
      </c>
      <c r="J43" s="86">
        <v>5638</v>
      </c>
      <c r="K43" s="991"/>
      <c r="L43" s="86">
        <v>2866</v>
      </c>
      <c r="M43" s="86">
        <f t="shared" si="71"/>
        <v>49818</v>
      </c>
      <c r="N43" s="614">
        <f t="shared" si="72"/>
        <v>24045</v>
      </c>
      <c r="O43" s="93"/>
      <c r="P43" s="993"/>
      <c r="Q43" s="93"/>
      <c r="R43" s="93"/>
      <c r="S43" s="983"/>
      <c r="T43" s="316"/>
      <c r="V43" s="619" t="s">
        <v>150</v>
      </c>
      <c r="W43" s="93">
        <v>4656</v>
      </c>
      <c r="X43" s="93">
        <v>2072</v>
      </c>
      <c r="Y43" s="93">
        <v>3663</v>
      </c>
      <c r="Z43" s="93">
        <v>1619</v>
      </c>
      <c r="AA43" s="93">
        <v>3173</v>
      </c>
      <c r="AB43" s="93">
        <v>1390</v>
      </c>
      <c r="AC43" s="93">
        <v>2050</v>
      </c>
      <c r="AD43" s="93">
        <v>992</v>
      </c>
      <c r="AE43" s="93">
        <v>930</v>
      </c>
      <c r="AF43" s="993"/>
      <c r="AG43" s="93">
        <v>471</v>
      </c>
      <c r="AH43" s="93">
        <f t="shared" si="73"/>
        <v>14472</v>
      </c>
      <c r="AI43" s="620">
        <f t="shared" si="74"/>
        <v>6544</v>
      </c>
      <c r="AJ43" s="93"/>
      <c r="AK43" s="993"/>
      <c r="AL43" s="93"/>
      <c r="AM43" s="93"/>
      <c r="AN43" s="983"/>
      <c r="AO43" s="316"/>
      <c r="AQ43" s="625" t="s">
        <v>150</v>
      </c>
      <c r="AR43" s="93">
        <v>351</v>
      </c>
      <c r="AS43" s="93">
        <v>344</v>
      </c>
      <c r="AT43" s="93">
        <v>333</v>
      </c>
      <c r="AU43" s="93">
        <v>298</v>
      </c>
      <c r="AV43" s="93">
        <v>274</v>
      </c>
      <c r="AW43" s="93">
        <f t="shared" si="75"/>
        <v>1600</v>
      </c>
      <c r="AX43" s="310"/>
      <c r="AY43" s="310"/>
      <c r="AZ43" s="93">
        <v>1122</v>
      </c>
      <c r="BA43" s="93">
        <v>113</v>
      </c>
      <c r="BB43" s="92">
        <f t="shared" si="76"/>
        <v>1235</v>
      </c>
      <c r="BC43" s="615">
        <v>309</v>
      </c>
      <c r="BD43" s="38"/>
      <c r="BE43" s="810" t="s">
        <v>150</v>
      </c>
      <c r="BF43" s="811">
        <v>718</v>
      </c>
      <c r="BG43" s="811">
        <v>515</v>
      </c>
      <c r="BH43" s="812">
        <v>94</v>
      </c>
      <c r="BI43" s="812">
        <v>2</v>
      </c>
      <c r="BJ43" s="831">
        <f t="shared" si="77"/>
        <v>1329</v>
      </c>
      <c r="BK43" s="831"/>
      <c r="BL43" s="812">
        <v>19</v>
      </c>
      <c r="BM43" s="813"/>
    </row>
    <row r="44" spans="1:65" s="18" customFormat="1" ht="17.25" customHeight="1">
      <c r="A44" s="315" t="s">
        <v>151</v>
      </c>
      <c r="B44" s="86">
        <v>10732</v>
      </c>
      <c r="C44" s="86">
        <v>5034</v>
      </c>
      <c r="D44" s="86">
        <v>8826</v>
      </c>
      <c r="E44" s="86">
        <v>4210</v>
      </c>
      <c r="F44" s="86">
        <v>8160</v>
      </c>
      <c r="G44" s="86">
        <v>3903</v>
      </c>
      <c r="H44" s="86">
        <v>6539</v>
      </c>
      <c r="I44" s="86">
        <v>3281</v>
      </c>
      <c r="J44" s="86">
        <v>4889</v>
      </c>
      <c r="K44" s="991"/>
      <c r="L44" s="86">
        <v>2547</v>
      </c>
      <c r="M44" s="86">
        <f t="shared" si="71"/>
        <v>39146</v>
      </c>
      <c r="N44" s="614">
        <f t="shared" si="72"/>
        <v>18975</v>
      </c>
      <c r="O44" s="310"/>
      <c r="P44" s="992"/>
      <c r="Q44" s="310"/>
      <c r="R44" s="310"/>
      <c r="S44" s="982"/>
      <c r="T44" s="320"/>
      <c r="V44" s="619" t="s">
        <v>151</v>
      </c>
      <c r="W44" s="93">
        <v>3514</v>
      </c>
      <c r="X44" s="93">
        <v>1558</v>
      </c>
      <c r="Y44" s="93">
        <v>2510</v>
      </c>
      <c r="Z44" s="93">
        <v>1055</v>
      </c>
      <c r="AA44" s="93">
        <v>2672</v>
      </c>
      <c r="AB44" s="93">
        <v>1177</v>
      </c>
      <c r="AC44" s="93">
        <v>1754</v>
      </c>
      <c r="AD44" s="93">
        <v>837</v>
      </c>
      <c r="AE44" s="93">
        <v>919</v>
      </c>
      <c r="AF44" s="993"/>
      <c r="AG44" s="93">
        <v>475</v>
      </c>
      <c r="AH44" s="93">
        <f t="shared" si="73"/>
        <v>11369</v>
      </c>
      <c r="AI44" s="620">
        <f t="shared" si="74"/>
        <v>5102</v>
      </c>
      <c r="AJ44" s="310"/>
      <c r="AK44" s="992"/>
      <c r="AL44" s="310"/>
      <c r="AM44" s="310"/>
      <c r="AN44" s="982"/>
      <c r="AO44" s="320"/>
      <c r="AQ44" s="625" t="s">
        <v>151</v>
      </c>
      <c r="AR44" s="93">
        <v>322</v>
      </c>
      <c r="AS44" s="93">
        <v>320</v>
      </c>
      <c r="AT44" s="93">
        <v>320</v>
      </c>
      <c r="AU44" s="93">
        <v>302</v>
      </c>
      <c r="AV44" s="93">
        <v>292</v>
      </c>
      <c r="AW44" s="93">
        <f t="shared" si="75"/>
        <v>1556</v>
      </c>
      <c r="AX44" s="310"/>
      <c r="AY44" s="310"/>
      <c r="AZ44" s="93">
        <v>1414</v>
      </c>
      <c r="BA44" s="93">
        <v>57</v>
      </c>
      <c r="BB44" s="92">
        <f t="shared" si="76"/>
        <v>1471</v>
      </c>
      <c r="BC44" s="615">
        <v>302</v>
      </c>
      <c r="BD44" s="38"/>
      <c r="BE44" s="810" t="s">
        <v>151</v>
      </c>
      <c r="BF44" s="811">
        <v>827</v>
      </c>
      <c r="BG44" s="811">
        <v>318</v>
      </c>
      <c r="BH44" s="812">
        <v>247</v>
      </c>
      <c r="BI44" s="812">
        <v>7</v>
      </c>
      <c r="BJ44" s="831">
        <f t="shared" si="77"/>
        <v>1399</v>
      </c>
      <c r="BK44" s="831"/>
      <c r="BL44" s="812">
        <v>35</v>
      </c>
      <c r="BM44" s="813"/>
    </row>
    <row r="45" spans="1:65" s="18" customFormat="1" ht="17.25" customHeight="1">
      <c r="A45" s="315" t="s">
        <v>152</v>
      </c>
      <c r="B45" s="86">
        <v>5763</v>
      </c>
      <c r="C45" s="86">
        <v>2889</v>
      </c>
      <c r="D45" s="86">
        <v>4365</v>
      </c>
      <c r="E45" s="86">
        <v>2180</v>
      </c>
      <c r="F45" s="86">
        <v>3648</v>
      </c>
      <c r="G45" s="86">
        <v>1808</v>
      </c>
      <c r="H45" s="86">
        <v>2609</v>
      </c>
      <c r="I45" s="86">
        <v>1395</v>
      </c>
      <c r="J45" s="86">
        <v>1906</v>
      </c>
      <c r="K45" s="991"/>
      <c r="L45" s="86">
        <v>1065</v>
      </c>
      <c r="M45" s="86">
        <f t="shared" si="71"/>
        <v>18291</v>
      </c>
      <c r="N45" s="614">
        <f t="shared" si="72"/>
        <v>9337</v>
      </c>
      <c r="O45" s="93"/>
      <c r="P45" s="993"/>
      <c r="Q45" s="93"/>
      <c r="R45" s="93"/>
      <c r="S45" s="983"/>
      <c r="T45" s="316"/>
      <c r="V45" s="619" t="s">
        <v>152</v>
      </c>
      <c r="W45" s="93">
        <v>0</v>
      </c>
      <c r="X45" s="93">
        <v>0</v>
      </c>
      <c r="Y45" s="93">
        <v>1391</v>
      </c>
      <c r="Z45" s="93">
        <v>622</v>
      </c>
      <c r="AA45" s="93">
        <v>1123</v>
      </c>
      <c r="AB45" s="93">
        <v>527</v>
      </c>
      <c r="AC45" s="93">
        <v>7</v>
      </c>
      <c r="AD45" s="93">
        <v>4</v>
      </c>
      <c r="AE45" s="93">
        <v>414</v>
      </c>
      <c r="AF45" s="993"/>
      <c r="AG45" s="93">
        <v>208</v>
      </c>
      <c r="AH45" s="93">
        <f t="shared" si="73"/>
        <v>2935</v>
      </c>
      <c r="AI45" s="620">
        <f t="shared" si="74"/>
        <v>1361</v>
      </c>
      <c r="AJ45" s="93"/>
      <c r="AK45" s="993"/>
      <c r="AL45" s="93"/>
      <c r="AM45" s="93"/>
      <c r="AN45" s="983"/>
      <c r="AO45" s="316"/>
      <c r="AQ45" s="625" t="s">
        <v>152</v>
      </c>
      <c r="AR45" s="93">
        <v>145</v>
      </c>
      <c r="AS45" s="93">
        <v>138</v>
      </c>
      <c r="AT45" s="93">
        <v>136</v>
      </c>
      <c r="AU45" s="93">
        <v>115</v>
      </c>
      <c r="AV45" s="93">
        <v>103</v>
      </c>
      <c r="AW45" s="93">
        <f t="shared" si="75"/>
        <v>637</v>
      </c>
      <c r="AX45" s="310"/>
      <c r="AY45" s="310"/>
      <c r="AZ45" s="93">
        <v>512</v>
      </c>
      <c r="BA45" s="93">
        <v>50</v>
      </c>
      <c r="BB45" s="92">
        <f t="shared" si="76"/>
        <v>562</v>
      </c>
      <c r="BC45" s="615">
        <v>134</v>
      </c>
      <c r="BD45" s="38"/>
      <c r="BE45" s="810" t="s">
        <v>152</v>
      </c>
      <c r="BF45" s="811">
        <v>176</v>
      </c>
      <c r="BG45" s="811">
        <v>227</v>
      </c>
      <c r="BH45" s="812">
        <v>72</v>
      </c>
      <c r="BI45" s="812"/>
      <c r="BJ45" s="831">
        <f t="shared" si="77"/>
        <v>475</v>
      </c>
      <c r="BK45" s="831"/>
      <c r="BL45" s="812"/>
      <c r="BM45" s="813"/>
    </row>
    <row r="46" spans="1:65" s="41" customFormat="1" ht="17.25" customHeight="1">
      <c r="A46" s="313" t="s">
        <v>13</v>
      </c>
      <c r="B46" s="78"/>
      <c r="C46" s="78"/>
      <c r="D46" s="78"/>
      <c r="E46" s="78"/>
      <c r="F46" s="78"/>
      <c r="G46" s="78"/>
      <c r="H46" s="78"/>
      <c r="I46" s="78"/>
      <c r="J46" s="78"/>
      <c r="K46" s="1032"/>
      <c r="L46" s="78"/>
      <c r="M46" s="86">
        <f t="shared" si="71"/>
        <v>0</v>
      </c>
      <c r="N46" s="614">
        <f t="shared" si="72"/>
        <v>0</v>
      </c>
      <c r="O46" s="93"/>
      <c r="P46" s="993"/>
      <c r="Q46" s="268"/>
      <c r="R46" s="93"/>
      <c r="S46" s="983"/>
      <c r="T46" s="316"/>
      <c r="V46" s="616" t="s">
        <v>13</v>
      </c>
      <c r="W46" s="93"/>
      <c r="X46" s="93"/>
      <c r="Y46" s="93"/>
      <c r="Z46" s="93"/>
      <c r="AA46" s="93"/>
      <c r="AB46" s="93"/>
      <c r="AC46" s="93"/>
      <c r="AD46" s="93"/>
      <c r="AE46" s="93"/>
      <c r="AF46" s="993"/>
      <c r="AG46" s="93"/>
      <c r="AH46" s="93">
        <f t="shared" si="73"/>
        <v>0</v>
      </c>
      <c r="AI46" s="620">
        <f t="shared" si="74"/>
        <v>0</v>
      </c>
      <c r="AJ46" s="93"/>
      <c r="AK46" s="993"/>
      <c r="AL46" s="93"/>
      <c r="AM46" s="93"/>
      <c r="AN46" s="983"/>
      <c r="AO46" s="316"/>
      <c r="AQ46" s="623" t="s">
        <v>13</v>
      </c>
      <c r="AR46" s="93"/>
      <c r="AS46" s="93"/>
      <c r="AT46" s="93"/>
      <c r="AU46" s="93"/>
      <c r="AV46" s="93"/>
      <c r="AW46" s="93">
        <f t="shared" si="75"/>
        <v>0</v>
      </c>
      <c r="AX46" s="78"/>
      <c r="AY46" s="78"/>
      <c r="AZ46" s="93"/>
      <c r="BA46" s="93"/>
      <c r="BB46" s="92">
        <f t="shared" si="76"/>
        <v>0</v>
      </c>
      <c r="BC46" s="624"/>
      <c r="BD46" s="38"/>
      <c r="BE46" s="821" t="s">
        <v>13</v>
      </c>
      <c r="BF46" s="822"/>
      <c r="BG46" s="822"/>
      <c r="BH46" s="823"/>
      <c r="BI46" s="823"/>
      <c r="BJ46" s="831">
        <f t="shared" si="77"/>
        <v>0</v>
      </c>
      <c r="BK46" s="831"/>
      <c r="BL46" s="823"/>
      <c r="BM46" s="824"/>
    </row>
    <row r="47" spans="1:65" s="18" customFormat="1" ht="17.25" customHeight="1">
      <c r="A47" s="315" t="s">
        <v>153</v>
      </c>
      <c r="B47" s="86">
        <v>8204</v>
      </c>
      <c r="C47" s="86">
        <v>3809</v>
      </c>
      <c r="D47" s="86">
        <v>8247</v>
      </c>
      <c r="E47" s="86">
        <v>3844</v>
      </c>
      <c r="F47" s="86">
        <v>8049</v>
      </c>
      <c r="G47" s="86">
        <v>3824</v>
      </c>
      <c r="H47" s="86">
        <v>6699</v>
      </c>
      <c r="I47" s="86">
        <v>3259</v>
      </c>
      <c r="J47" s="86">
        <v>6565</v>
      </c>
      <c r="K47" s="991"/>
      <c r="L47" s="86">
        <v>3316</v>
      </c>
      <c r="M47" s="86">
        <f t="shared" si="71"/>
        <v>37764</v>
      </c>
      <c r="N47" s="614">
        <f t="shared" si="72"/>
        <v>18052</v>
      </c>
      <c r="O47" s="93"/>
      <c r="P47" s="993"/>
      <c r="Q47" s="93"/>
      <c r="R47" s="93"/>
      <c r="S47" s="983"/>
      <c r="T47" s="316"/>
      <c r="V47" s="619" t="s">
        <v>153</v>
      </c>
      <c r="W47" s="93">
        <v>377</v>
      </c>
      <c r="X47" s="93">
        <v>128</v>
      </c>
      <c r="Y47" s="93">
        <v>1935</v>
      </c>
      <c r="Z47" s="93">
        <v>805</v>
      </c>
      <c r="AA47" s="93">
        <v>1962</v>
      </c>
      <c r="AB47" s="93">
        <v>825</v>
      </c>
      <c r="AC47" s="93">
        <v>511</v>
      </c>
      <c r="AD47" s="93">
        <v>233</v>
      </c>
      <c r="AE47" s="93">
        <v>1568</v>
      </c>
      <c r="AF47" s="993"/>
      <c r="AG47" s="93">
        <v>766</v>
      </c>
      <c r="AH47" s="93">
        <f t="shared" si="73"/>
        <v>6353</v>
      </c>
      <c r="AI47" s="620">
        <f t="shared" si="74"/>
        <v>2757</v>
      </c>
      <c r="AJ47" s="93"/>
      <c r="AK47" s="993"/>
      <c r="AL47" s="93"/>
      <c r="AM47" s="93"/>
      <c r="AN47" s="983"/>
      <c r="AO47" s="316"/>
      <c r="AQ47" s="625" t="s">
        <v>153</v>
      </c>
      <c r="AR47" s="93">
        <v>230</v>
      </c>
      <c r="AS47" s="93">
        <v>237</v>
      </c>
      <c r="AT47" s="93">
        <v>237</v>
      </c>
      <c r="AU47" s="93">
        <v>231</v>
      </c>
      <c r="AV47" s="93">
        <v>225</v>
      </c>
      <c r="AW47" s="93">
        <f t="shared" si="75"/>
        <v>1160</v>
      </c>
      <c r="AX47" s="86"/>
      <c r="AY47" s="86"/>
      <c r="AZ47" s="93">
        <v>844</v>
      </c>
      <c r="BA47" s="93">
        <v>33</v>
      </c>
      <c r="BB47" s="92">
        <f t="shared" si="76"/>
        <v>877</v>
      </c>
      <c r="BC47" s="615">
        <v>206</v>
      </c>
      <c r="BD47" s="38"/>
      <c r="BE47" s="810" t="s">
        <v>153</v>
      </c>
      <c r="BF47" s="811">
        <v>411</v>
      </c>
      <c r="BG47" s="811">
        <v>376</v>
      </c>
      <c r="BH47" s="812">
        <v>147</v>
      </c>
      <c r="BI47" s="812"/>
      <c r="BJ47" s="831">
        <f t="shared" si="77"/>
        <v>934</v>
      </c>
      <c r="BK47" s="831"/>
      <c r="BL47" s="812">
        <v>63</v>
      </c>
      <c r="BM47" s="813"/>
    </row>
    <row r="48" spans="1:65" s="18" customFormat="1" ht="17.25" customHeight="1">
      <c r="A48" s="315" t="s">
        <v>154</v>
      </c>
      <c r="B48" s="86">
        <v>5016</v>
      </c>
      <c r="C48" s="86">
        <v>2316</v>
      </c>
      <c r="D48" s="86">
        <v>4984</v>
      </c>
      <c r="E48" s="86">
        <v>2342</v>
      </c>
      <c r="F48" s="86">
        <v>4645</v>
      </c>
      <c r="G48" s="86">
        <v>2220</v>
      </c>
      <c r="H48" s="86">
        <v>3778</v>
      </c>
      <c r="I48" s="86">
        <v>1830</v>
      </c>
      <c r="J48" s="86">
        <v>2856</v>
      </c>
      <c r="K48" s="991"/>
      <c r="L48" s="86">
        <v>1469</v>
      </c>
      <c r="M48" s="86">
        <f t="shared" si="71"/>
        <v>21279</v>
      </c>
      <c r="N48" s="614">
        <f t="shared" si="72"/>
        <v>10177</v>
      </c>
      <c r="O48" s="93"/>
      <c r="P48" s="993"/>
      <c r="Q48" s="93"/>
      <c r="R48" s="93"/>
      <c r="S48" s="983"/>
      <c r="T48" s="316"/>
      <c r="V48" s="619" t="s">
        <v>154</v>
      </c>
      <c r="W48" s="93">
        <v>548</v>
      </c>
      <c r="X48" s="93">
        <v>195</v>
      </c>
      <c r="Y48" s="93">
        <v>1156</v>
      </c>
      <c r="Z48" s="93">
        <v>450</v>
      </c>
      <c r="AA48" s="93">
        <v>965</v>
      </c>
      <c r="AB48" s="93">
        <v>394</v>
      </c>
      <c r="AC48" s="93">
        <v>510</v>
      </c>
      <c r="AD48" s="93">
        <v>226</v>
      </c>
      <c r="AE48" s="93">
        <v>277</v>
      </c>
      <c r="AF48" s="993"/>
      <c r="AG48" s="93">
        <v>139</v>
      </c>
      <c r="AH48" s="93">
        <f t="shared" si="73"/>
        <v>3456</v>
      </c>
      <c r="AI48" s="620">
        <f t="shared" si="74"/>
        <v>1404</v>
      </c>
      <c r="AJ48" s="93"/>
      <c r="AK48" s="993"/>
      <c r="AL48" s="93"/>
      <c r="AM48" s="93"/>
      <c r="AN48" s="983"/>
      <c r="AO48" s="316"/>
      <c r="AQ48" s="625" t="s">
        <v>154</v>
      </c>
      <c r="AR48" s="93">
        <v>136</v>
      </c>
      <c r="AS48" s="93">
        <v>142</v>
      </c>
      <c r="AT48" s="93">
        <v>139</v>
      </c>
      <c r="AU48" s="93">
        <v>131</v>
      </c>
      <c r="AV48" s="93">
        <v>128</v>
      </c>
      <c r="AW48" s="93">
        <f t="shared" si="75"/>
        <v>676</v>
      </c>
      <c r="AX48" s="86"/>
      <c r="AY48" s="86"/>
      <c r="AZ48" s="93">
        <v>490</v>
      </c>
      <c r="BA48" s="93">
        <v>56</v>
      </c>
      <c r="BB48" s="92">
        <f t="shared" si="76"/>
        <v>546</v>
      </c>
      <c r="BC48" s="615">
        <v>126</v>
      </c>
      <c r="BD48" s="38"/>
      <c r="BE48" s="810" t="s">
        <v>154</v>
      </c>
      <c r="BF48" s="811">
        <v>167</v>
      </c>
      <c r="BG48" s="811">
        <v>223</v>
      </c>
      <c r="BH48" s="812">
        <v>114</v>
      </c>
      <c r="BI48" s="812">
        <v>7</v>
      </c>
      <c r="BJ48" s="831">
        <f t="shared" si="77"/>
        <v>511</v>
      </c>
      <c r="BK48" s="831"/>
      <c r="BL48" s="812">
        <v>20</v>
      </c>
      <c r="BM48" s="813"/>
    </row>
    <row r="49" spans="1:65" s="18" customFormat="1" ht="17.25" customHeight="1">
      <c r="A49" s="315" t="s">
        <v>155</v>
      </c>
      <c r="B49" s="86">
        <v>7885</v>
      </c>
      <c r="C49" s="86">
        <v>3823</v>
      </c>
      <c r="D49" s="86">
        <v>8153</v>
      </c>
      <c r="E49" s="86">
        <v>3795</v>
      </c>
      <c r="F49" s="86">
        <v>7557</v>
      </c>
      <c r="G49" s="86">
        <v>3625</v>
      </c>
      <c r="H49" s="86">
        <v>5949</v>
      </c>
      <c r="I49" s="86">
        <v>2902</v>
      </c>
      <c r="J49" s="86">
        <v>4881</v>
      </c>
      <c r="K49" s="991"/>
      <c r="L49" s="86">
        <v>2444</v>
      </c>
      <c r="M49" s="86">
        <f t="shared" si="71"/>
        <v>34425</v>
      </c>
      <c r="N49" s="614">
        <f t="shared" si="72"/>
        <v>16589</v>
      </c>
      <c r="O49" s="93"/>
      <c r="P49" s="993"/>
      <c r="Q49" s="93"/>
      <c r="R49" s="93"/>
      <c r="S49" s="983"/>
      <c r="T49" s="316"/>
      <c r="V49" s="619" t="s">
        <v>155</v>
      </c>
      <c r="W49" s="93">
        <v>362</v>
      </c>
      <c r="X49" s="93">
        <v>150</v>
      </c>
      <c r="Y49" s="93">
        <v>2248</v>
      </c>
      <c r="Z49" s="93">
        <v>920</v>
      </c>
      <c r="AA49" s="93">
        <v>1971</v>
      </c>
      <c r="AB49" s="93">
        <v>845</v>
      </c>
      <c r="AC49" s="93">
        <v>370</v>
      </c>
      <c r="AD49" s="93">
        <v>161</v>
      </c>
      <c r="AE49" s="93">
        <v>799</v>
      </c>
      <c r="AF49" s="993"/>
      <c r="AG49" s="93">
        <v>385</v>
      </c>
      <c r="AH49" s="93">
        <f t="shared" si="73"/>
        <v>5750</v>
      </c>
      <c r="AI49" s="620">
        <f t="shared" si="74"/>
        <v>2461</v>
      </c>
      <c r="AJ49" s="93"/>
      <c r="AK49" s="993"/>
      <c r="AL49" s="93"/>
      <c r="AM49" s="93"/>
      <c r="AN49" s="983"/>
      <c r="AO49" s="316"/>
      <c r="AQ49" s="625" t="s">
        <v>155</v>
      </c>
      <c r="AR49" s="93">
        <v>284</v>
      </c>
      <c r="AS49" s="93">
        <v>294</v>
      </c>
      <c r="AT49" s="93">
        <v>289</v>
      </c>
      <c r="AU49" s="93">
        <v>288</v>
      </c>
      <c r="AV49" s="93">
        <v>276</v>
      </c>
      <c r="AW49" s="93">
        <f t="shared" si="75"/>
        <v>1431</v>
      </c>
      <c r="AX49" s="86"/>
      <c r="AY49" s="86"/>
      <c r="AZ49" s="93">
        <v>940</v>
      </c>
      <c r="BA49" s="93">
        <v>30</v>
      </c>
      <c r="BB49" s="92">
        <f t="shared" si="76"/>
        <v>970</v>
      </c>
      <c r="BC49" s="615">
        <v>281</v>
      </c>
      <c r="BD49" s="38"/>
      <c r="BE49" s="810" t="s">
        <v>155</v>
      </c>
      <c r="BF49" s="811">
        <v>309</v>
      </c>
      <c r="BG49" s="811">
        <v>460</v>
      </c>
      <c r="BH49" s="812">
        <v>141</v>
      </c>
      <c r="BI49" s="812">
        <v>8</v>
      </c>
      <c r="BJ49" s="831">
        <f t="shared" si="77"/>
        <v>918</v>
      </c>
      <c r="BK49" s="831"/>
      <c r="BL49" s="812">
        <v>7</v>
      </c>
      <c r="BM49" s="813"/>
    </row>
    <row r="50" spans="1:65" s="18" customFormat="1" ht="18" customHeight="1">
      <c r="A50" s="315" t="s">
        <v>156</v>
      </c>
      <c r="B50" s="86">
        <v>6386</v>
      </c>
      <c r="C50" s="86">
        <v>3038</v>
      </c>
      <c r="D50" s="86">
        <v>5713</v>
      </c>
      <c r="E50" s="86">
        <v>2736</v>
      </c>
      <c r="F50" s="86">
        <v>5139</v>
      </c>
      <c r="G50" s="86">
        <v>2483</v>
      </c>
      <c r="H50" s="86">
        <v>3818</v>
      </c>
      <c r="I50" s="86">
        <v>1837</v>
      </c>
      <c r="J50" s="86">
        <v>2494</v>
      </c>
      <c r="K50" s="991"/>
      <c r="L50" s="86">
        <v>1260</v>
      </c>
      <c r="M50" s="86">
        <f t="shared" si="71"/>
        <v>23550</v>
      </c>
      <c r="N50" s="614">
        <f t="shared" si="72"/>
        <v>11354</v>
      </c>
      <c r="O50" s="93"/>
      <c r="P50" s="993"/>
      <c r="Q50" s="93"/>
      <c r="R50" s="93"/>
      <c r="S50" s="983"/>
      <c r="T50" s="316"/>
      <c r="V50" s="619" t="s">
        <v>156</v>
      </c>
      <c r="W50" s="93">
        <v>1309</v>
      </c>
      <c r="X50" s="93">
        <v>583</v>
      </c>
      <c r="Y50" s="93">
        <v>1433</v>
      </c>
      <c r="Z50" s="93">
        <v>606</v>
      </c>
      <c r="AA50" s="93">
        <v>1533</v>
      </c>
      <c r="AB50" s="93">
        <v>700</v>
      </c>
      <c r="AC50" s="93">
        <v>820</v>
      </c>
      <c r="AD50" s="93">
        <v>349</v>
      </c>
      <c r="AE50" s="93">
        <v>353</v>
      </c>
      <c r="AF50" s="993"/>
      <c r="AG50" s="93">
        <v>176</v>
      </c>
      <c r="AH50" s="93">
        <f t="shared" si="73"/>
        <v>5448</v>
      </c>
      <c r="AI50" s="620">
        <f t="shared" si="74"/>
        <v>2414</v>
      </c>
      <c r="AJ50" s="93"/>
      <c r="AK50" s="993"/>
      <c r="AL50" s="93"/>
      <c r="AM50" s="93"/>
      <c r="AN50" s="983"/>
      <c r="AO50" s="316"/>
      <c r="AQ50" s="625" t="s">
        <v>156</v>
      </c>
      <c r="AR50" s="93">
        <v>133</v>
      </c>
      <c r="AS50" s="93">
        <v>136</v>
      </c>
      <c r="AT50" s="93">
        <v>134</v>
      </c>
      <c r="AU50" s="93">
        <v>119</v>
      </c>
      <c r="AV50" s="93">
        <v>110</v>
      </c>
      <c r="AW50" s="93">
        <f t="shared" si="75"/>
        <v>632</v>
      </c>
      <c r="AX50" s="86"/>
      <c r="AY50" s="86"/>
      <c r="AZ50" s="93">
        <v>553</v>
      </c>
      <c r="BA50" s="93">
        <v>64</v>
      </c>
      <c r="BB50" s="92">
        <f t="shared" si="76"/>
        <v>617</v>
      </c>
      <c r="BC50" s="615">
        <v>179</v>
      </c>
      <c r="BD50" s="38"/>
      <c r="BE50" s="810" t="s">
        <v>156</v>
      </c>
      <c r="BF50" s="815">
        <v>192</v>
      </c>
      <c r="BG50" s="815">
        <v>260</v>
      </c>
      <c r="BH50" s="812">
        <v>91</v>
      </c>
      <c r="BI50" s="812"/>
      <c r="BJ50" s="831">
        <f t="shared" si="77"/>
        <v>543</v>
      </c>
      <c r="BK50" s="831"/>
      <c r="BL50" s="812">
        <v>6</v>
      </c>
      <c r="BM50" s="813"/>
    </row>
    <row r="51" spans="1:65" s="18" customFormat="1" ht="17.25" customHeight="1">
      <c r="A51" s="315" t="s">
        <v>157</v>
      </c>
      <c r="B51" s="86">
        <v>10174</v>
      </c>
      <c r="C51" s="86">
        <v>4778</v>
      </c>
      <c r="D51" s="86">
        <v>9204</v>
      </c>
      <c r="E51" s="86">
        <v>4333</v>
      </c>
      <c r="F51" s="86">
        <v>8907</v>
      </c>
      <c r="G51" s="86">
        <v>4312</v>
      </c>
      <c r="H51" s="86">
        <v>8567</v>
      </c>
      <c r="I51" s="86">
        <v>4174</v>
      </c>
      <c r="J51" s="86">
        <v>7008</v>
      </c>
      <c r="K51" s="991"/>
      <c r="L51" s="86">
        <v>3543</v>
      </c>
      <c r="M51" s="86">
        <f t="shared" si="71"/>
        <v>43860</v>
      </c>
      <c r="N51" s="614">
        <f t="shared" si="72"/>
        <v>21140</v>
      </c>
      <c r="O51" s="93"/>
      <c r="P51" s="993"/>
      <c r="Q51" s="93"/>
      <c r="R51" s="93"/>
      <c r="S51" s="983"/>
      <c r="T51" s="316"/>
      <c r="V51" s="619" t="s">
        <v>157</v>
      </c>
      <c r="W51" s="93">
        <v>2047</v>
      </c>
      <c r="X51" s="93">
        <v>863</v>
      </c>
      <c r="Y51" s="93">
        <v>2005</v>
      </c>
      <c r="Z51" s="93">
        <v>823</v>
      </c>
      <c r="AA51" s="93">
        <v>2008</v>
      </c>
      <c r="AB51" s="93">
        <v>884</v>
      </c>
      <c r="AC51" s="93">
        <v>2015</v>
      </c>
      <c r="AD51" s="93">
        <v>891</v>
      </c>
      <c r="AE51" s="93">
        <v>1222</v>
      </c>
      <c r="AF51" s="993"/>
      <c r="AG51" s="93">
        <v>588</v>
      </c>
      <c r="AH51" s="93">
        <f t="shared" si="73"/>
        <v>9297</v>
      </c>
      <c r="AI51" s="620">
        <f t="shared" si="74"/>
        <v>4049</v>
      </c>
      <c r="AJ51" s="93"/>
      <c r="AK51" s="993"/>
      <c r="AL51" s="93"/>
      <c r="AM51" s="93"/>
      <c r="AN51" s="983"/>
      <c r="AO51" s="316"/>
      <c r="AQ51" s="625" t="s">
        <v>157</v>
      </c>
      <c r="AR51" s="93">
        <v>199</v>
      </c>
      <c r="AS51" s="93">
        <v>194</v>
      </c>
      <c r="AT51" s="93">
        <v>187</v>
      </c>
      <c r="AU51" s="93">
        <v>196</v>
      </c>
      <c r="AV51" s="93">
        <v>180</v>
      </c>
      <c r="AW51" s="93">
        <f t="shared" si="75"/>
        <v>956</v>
      </c>
      <c r="AX51" s="86"/>
      <c r="AY51" s="86"/>
      <c r="AZ51" s="93">
        <v>701</v>
      </c>
      <c r="BA51" s="93">
        <v>12</v>
      </c>
      <c r="BB51" s="92">
        <f t="shared" si="76"/>
        <v>713</v>
      </c>
      <c r="BC51" s="615">
        <v>137</v>
      </c>
      <c r="BD51" s="38"/>
      <c r="BE51" s="810" t="s">
        <v>157</v>
      </c>
      <c r="BF51" s="811">
        <v>485</v>
      </c>
      <c r="BG51" s="811">
        <v>334</v>
      </c>
      <c r="BH51" s="812">
        <v>83</v>
      </c>
      <c r="BI51" s="812">
        <v>7</v>
      </c>
      <c r="BJ51" s="831">
        <f t="shared" si="77"/>
        <v>909</v>
      </c>
      <c r="BK51" s="831"/>
      <c r="BL51" s="812">
        <v>77</v>
      </c>
      <c r="BM51" s="813">
        <v>2</v>
      </c>
    </row>
    <row r="52" spans="1:65" s="18" customFormat="1" ht="17.25" customHeight="1">
      <c r="A52" s="315" t="s">
        <v>158</v>
      </c>
      <c r="B52" s="86">
        <v>6474</v>
      </c>
      <c r="C52" s="86">
        <v>3019</v>
      </c>
      <c r="D52" s="86">
        <v>6689</v>
      </c>
      <c r="E52" s="86">
        <v>3130</v>
      </c>
      <c r="F52" s="86">
        <v>6900</v>
      </c>
      <c r="G52" s="86">
        <v>3132</v>
      </c>
      <c r="H52" s="86">
        <v>5718</v>
      </c>
      <c r="I52" s="86">
        <v>2768</v>
      </c>
      <c r="J52" s="86">
        <v>5097</v>
      </c>
      <c r="K52" s="991"/>
      <c r="L52" s="86">
        <v>2569</v>
      </c>
      <c r="M52" s="86">
        <f t="shared" si="71"/>
        <v>30878</v>
      </c>
      <c r="N52" s="614">
        <f t="shared" si="72"/>
        <v>14618</v>
      </c>
      <c r="O52" s="310"/>
      <c r="P52" s="992"/>
      <c r="Q52" s="310"/>
      <c r="R52" s="93"/>
      <c r="S52" s="983"/>
      <c r="T52" s="316"/>
      <c r="V52" s="619" t="s">
        <v>158</v>
      </c>
      <c r="W52" s="93">
        <v>152</v>
      </c>
      <c r="X52" s="93">
        <v>70</v>
      </c>
      <c r="Y52" s="93">
        <v>1724</v>
      </c>
      <c r="Z52" s="93">
        <v>677</v>
      </c>
      <c r="AA52" s="93">
        <v>1756</v>
      </c>
      <c r="AB52" s="93">
        <v>717</v>
      </c>
      <c r="AC52" s="93">
        <v>229</v>
      </c>
      <c r="AD52" s="93">
        <v>93</v>
      </c>
      <c r="AE52" s="93">
        <v>634</v>
      </c>
      <c r="AF52" s="993"/>
      <c r="AG52" s="93">
        <v>328</v>
      </c>
      <c r="AH52" s="93">
        <f t="shared" si="73"/>
        <v>4495</v>
      </c>
      <c r="AI52" s="620">
        <f t="shared" si="74"/>
        <v>1885</v>
      </c>
      <c r="AJ52" s="310"/>
      <c r="AK52" s="992"/>
      <c r="AL52" s="310"/>
      <c r="AM52" s="93"/>
      <c r="AN52" s="983"/>
      <c r="AO52" s="316"/>
      <c r="AQ52" s="625" t="s">
        <v>158</v>
      </c>
      <c r="AR52" s="93">
        <v>191</v>
      </c>
      <c r="AS52" s="93">
        <v>190</v>
      </c>
      <c r="AT52" s="93">
        <v>200</v>
      </c>
      <c r="AU52" s="93">
        <v>190</v>
      </c>
      <c r="AV52" s="93">
        <v>189</v>
      </c>
      <c r="AW52" s="93">
        <f t="shared" si="75"/>
        <v>960</v>
      </c>
      <c r="AX52" s="86"/>
      <c r="AY52" s="86"/>
      <c r="AZ52" s="93">
        <v>806</v>
      </c>
      <c r="BA52" s="93">
        <v>15</v>
      </c>
      <c r="BB52" s="92">
        <f t="shared" si="76"/>
        <v>821</v>
      </c>
      <c r="BC52" s="615">
        <v>170</v>
      </c>
      <c r="BD52" s="38"/>
      <c r="BE52" s="810" t="s">
        <v>158</v>
      </c>
      <c r="BF52" s="825">
        <v>436</v>
      </c>
      <c r="BG52" s="825">
        <v>328</v>
      </c>
      <c r="BH52" s="825">
        <v>73</v>
      </c>
      <c r="BI52" s="825">
        <v>2</v>
      </c>
      <c r="BJ52" s="831">
        <f t="shared" si="77"/>
        <v>839</v>
      </c>
      <c r="BK52" s="831"/>
      <c r="BL52" s="812">
        <v>33</v>
      </c>
      <c r="BM52" s="813"/>
    </row>
    <row r="53" spans="1:65" s="18" customFormat="1" ht="17.25" customHeight="1">
      <c r="A53" s="315" t="s">
        <v>159</v>
      </c>
      <c r="B53" s="86">
        <v>12779</v>
      </c>
      <c r="C53" s="86">
        <v>6078</v>
      </c>
      <c r="D53" s="86">
        <v>12808</v>
      </c>
      <c r="E53" s="86">
        <v>6110</v>
      </c>
      <c r="F53" s="86">
        <v>12960</v>
      </c>
      <c r="G53" s="86">
        <v>6191</v>
      </c>
      <c r="H53" s="86">
        <v>11610</v>
      </c>
      <c r="I53" s="86">
        <v>5703</v>
      </c>
      <c r="J53" s="86">
        <v>11184</v>
      </c>
      <c r="K53" s="991"/>
      <c r="L53" s="86">
        <v>5598</v>
      </c>
      <c r="M53" s="86">
        <f t="shared" si="71"/>
        <v>61341</v>
      </c>
      <c r="N53" s="614">
        <f t="shared" si="72"/>
        <v>29680</v>
      </c>
      <c r="O53" s="93"/>
      <c r="P53" s="993"/>
      <c r="Q53" s="93"/>
      <c r="R53" s="93"/>
      <c r="S53" s="983"/>
      <c r="T53" s="316"/>
      <c r="V53" s="619" t="s">
        <v>159</v>
      </c>
      <c r="W53" s="93">
        <v>1262</v>
      </c>
      <c r="X53" s="93">
        <v>527</v>
      </c>
      <c r="Y53" s="93">
        <v>2454</v>
      </c>
      <c r="Z53" s="93">
        <v>959</v>
      </c>
      <c r="AA53" s="93">
        <v>2642</v>
      </c>
      <c r="AB53" s="93">
        <v>1094</v>
      </c>
      <c r="AC53" s="93">
        <v>1395</v>
      </c>
      <c r="AD53" s="93">
        <v>624</v>
      </c>
      <c r="AE53" s="93">
        <v>2045</v>
      </c>
      <c r="AF53" s="993"/>
      <c r="AG53" s="93">
        <v>1013</v>
      </c>
      <c r="AH53" s="93">
        <f t="shared" si="73"/>
        <v>9798</v>
      </c>
      <c r="AI53" s="620">
        <f t="shared" si="74"/>
        <v>4217</v>
      </c>
      <c r="AJ53" s="93"/>
      <c r="AK53" s="993"/>
      <c r="AL53" s="93"/>
      <c r="AM53" s="93"/>
      <c r="AN53" s="983"/>
      <c r="AO53" s="316"/>
      <c r="AQ53" s="625" t="s">
        <v>159</v>
      </c>
      <c r="AR53" s="93">
        <v>227</v>
      </c>
      <c r="AS53" s="93">
        <v>230</v>
      </c>
      <c r="AT53" s="93">
        <v>254</v>
      </c>
      <c r="AU53" s="93">
        <v>225</v>
      </c>
      <c r="AV53" s="93">
        <v>236</v>
      </c>
      <c r="AW53" s="93">
        <f t="shared" si="75"/>
        <v>1172</v>
      </c>
      <c r="AX53" s="86"/>
      <c r="AY53" s="86"/>
      <c r="AZ53" s="93">
        <v>815</v>
      </c>
      <c r="BA53" s="93">
        <v>7</v>
      </c>
      <c r="BB53" s="92">
        <f t="shared" si="76"/>
        <v>822</v>
      </c>
      <c r="BC53" s="615">
        <v>92</v>
      </c>
      <c r="BD53" s="38"/>
      <c r="BE53" s="810" t="s">
        <v>159</v>
      </c>
      <c r="BF53" s="811">
        <v>713</v>
      </c>
      <c r="BG53" s="811">
        <v>462</v>
      </c>
      <c r="BH53" s="812">
        <v>59</v>
      </c>
      <c r="BI53" s="812"/>
      <c r="BJ53" s="831">
        <f t="shared" si="77"/>
        <v>1234</v>
      </c>
      <c r="BK53" s="831"/>
      <c r="BL53" s="812">
        <v>166</v>
      </c>
      <c r="BM53" s="813"/>
    </row>
    <row r="54" spans="1:65" s="18" customFormat="1" ht="17.25" customHeight="1">
      <c r="A54" s="315" t="s">
        <v>160</v>
      </c>
      <c r="B54" s="86">
        <v>7115</v>
      </c>
      <c r="C54" s="86">
        <v>3377</v>
      </c>
      <c r="D54" s="86">
        <v>7265</v>
      </c>
      <c r="E54" s="86">
        <v>3426</v>
      </c>
      <c r="F54" s="86">
        <v>7279</v>
      </c>
      <c r="G54" s="86">
        <v>3354</v>
      </c>
      <c r="H54" s="86">
        <v>6139</v>
      </c>
      <c r="I54" s="86">
        <v>2983</v>
      </c>
      <c r="J54" s="86">
        <v>5125</v>
      </c>
      <c r="K54" s="991"/>
      <c r="L54" s="86">
        <v>2511</v>
      </c>
      <c r="M54" s="86">
        <f t="shared" si="71"/>
        <v>32923</v>
      </c>
      <c r="N54" s="614">
        <f t="shared" si="72"/>
        <v>15651</v>
      </c>
      <c r="O54" s="93"/>
      <c r="P54" s="993"/>
      <c r="Q54" s="93"/>
      <c r="R54" s="93"/>
      <c r="S54" s="983"/>
      <c r="T54" s="316"/>
      <c r="V54" s="619" t="s">
        <v>160</v>
      </c>
      <c r="W54" s="93">
        <v>779</v>
      </c>
      <c r="X54" s="93">
        <v>334</v>
      </c>
      <c r="Y54" s="93">
        <v>1700</v>
      </c>
      <c r="Z54" s="93">
        <v>647</v>
      </c>
      <c r="AA54" s="93">
        <v>1839</v>
      </c>
      <c r="AB54" s="93">
        <v>705</v>
      </c>
      <c r="AC54" s="93">
        <v>688</v>
      </c>
      <c r="AD54" s="93">
        <v>308</v>
      </c>
      <c r="AE54" s="93">
        <v>622</v>
      </c>
      <c r="AF54" s="993"/>
      <c r="AG54" s="93">
        <v>286</v>
      </c>
      <c r="AH54" s="93">
        <f t="shared" si="73"/>
        <v>5628</v>
      </c>
      <c r="AI54" s="620">
        <f t="shared" si="74"/>
        <v>2280</v>
      </c>
      <c r="AJ54" s="93"/>
      <c r="AK54" s="993"/>
      <c r="AL54" s="93"/>
      <c r="AM54" s="93"/>
      <c r="AN54" s="983"/>
      <c r="AO54" s="316"/>
      <c r="AQ54" s="625" t="s">
        <v>160</v>
      </c>
      <c r="AR54" s="93">
        <v>261</v>
      </c>
      <c r="AS54" s="93">
        <v>265</v>
      </c>
      <c r="AT54" s="93">
        <v>264</v>
      </c>
      <c r="AU54" s="93">
        <v>257</v>
      </c>
      <c r="AV54" s="93">
        <v>255</v>
      </c>
      <c r="AW54" s="93">
        <f t="shared" si="75"/>
        <v>1302</v>
      </c>
      <c r="AX54" s="86"/>
      <c r="AY54" s="86"/>
      <c r="AZ54" s="93">
        <v>981</v>
      </c>
      <c r="BA54" s="93">
        <v>62</v>
      </c>
      <c r="BB54" s="92">
        <f t="shared" si="76"/>
        <v>1043</v>
      </c>
      <c r="BC54" s="615">
        <v>255</v>
      </c>
      <c r="BD54" s="38"/>
      <c r="BE54" s="810" t="s">
        <v>160</v>
      </c>
      <c r="BF54" s="811">
        <v>479</v>
      </c>
      <c r="BG54" s="811">
        <v>347</v>
      </c>
      <c r="BH54" s="812">
        <v>142</v>
      </c>
      <c r="BI54" s="812"/>
      <c r="BJ54" s="831">
        <f t="shared" si="77"/>
        <v>968</v>
      </c>
      <c r="BK54" s="831"/>
      <c r="BL54" s="812">
        <v>7</v>
      </c>
      <c r="BM54" s="813"/>
    </row>
    <row r="55" spans="1:65" s="41" customFormat="1" ht="17.25" customHeight="1">
      <c r="A55" s="313" t="s">
        <v>22</v>
      </c>
      <c r="B55" s="78"/>
      <c r="C55" s="78"/>
      <c r="D55" s="78"/>
      <c r="E55" s="78"/>
      <c r="F55" s="78"/>
      <c r="G55" s="78"/>
      <c r="H55" s="78"/>
      <c r="I55" s="78"/>
      <c r="J55" s="78"/>
      <c r="K55" s="1032"/>
      <c r="L55" s="78"/>
      <c r="M55" s="86">
        <f t="shared" si="71"/>
        <v>0</v>
      </c>
      <c r="N55" s="614">
        <f t="shared" si="72"/>
        <v>0</v>
      </c>
      <c r="O55" s="93"/>
      <c r="P55" s="993"/>
      <c r="Q55" s="93"/>
      <c r="R55" s="93"/>
      <c r="S55" s="983"/>
      <c r="T55" s="316"/>
      <c r="V55" s="616" t="s">
        <v>22</v>
      </c>
      <c r="W55" s="93"/>
      <c r="X55" s="93"/>
      <c r="Y55" s="93"/>
      <c r="Z55" s="93"/>
      <c r="AA55" s="93"/>
      <c r="AB55" s="93"/>
      <c r="AC55" s="93"/>
      <c r="AD55" s="93"/>
      <c r="AE55" s="93"/>
      <c r="AF55" s="993"/>
      <c r="AG55" s="93"/>
      <c r="AH55" s="93">
        <f t="shared" si="73"/>
        <v>0</v>
      </c>
      <c r="AI55" s="620">
        <f t="shared" si="74"/>
        <v>0</v>
      </c>
      <c r="AJ55" s="93"/>
      <c r="AK55" s="993"/>
      <c r="AL55" s="93"/>
      <c r="AM55" s="93"/>
      <c r="AN55" s="983"/>
      <c r="AO55" s="316"/>
      <c r="AQ55" s="623" t="s">
        <v>22</v>
      </c>
      <c r="AR55" s="93"/>
      <c r="AS55" s="93"/>
      <c r="AT55" s="93"/>
      <c r="AU55" s="93"/>
      <c r="AV55" s="93"/>
      <c r="AW55" s="93">
        <f t="shared" si="75"/>
        <v>0</v>
      </c>
      <c r="AX55" s="78"/>
      <c r="AY55" s="78"/>
      <c r="AZ55" s="93"/>
      <c r="BA55" s="93"/>
      <c r="BB55" s="92">
        <f t="shared" si="76"/>
        <v>0</v>
      </c>
      <c r="BC55" s="624"/>
      <c r="BD55" s="38"/>
      <c r="BE55" s="821" t="s">
        <v>22</v>
      </c>
      <c r="BF55" s="822"/>
      <c r="BG55" s="822"/>
      <c r="BH55" s="823"/>
      <c r="BI55" s="823"/>
      <c r="BJ55" s="831">
        <f t="shared" si="77"/>
        <v>0</v>
      </c>
      <c r="BK55" s="831"/>
      <c r="BL55" s="823"/>
      <c r="BM55" s="824"/>
    </row>
    <row r="56" spans="1:65" s="18" customFormat="1" ht="17.25" customHeight="1">
      <c r="A56" s="315" t="s">
        <v>162</v>
      </c>
      <c r="B56" s="86">
        <v>22859</v>
      </c>
      <c r="C56" s="86">
        <v>11107</v>
      </c>
      <c r="D56" s="86">
        <v>15181</v>
      </c>
      <c r="E56" s="86">
        <v>7164</v>
      </c>
      <c r="F56" s="86">
        <v>13407</v>
      </c>
      <c r="G56" s="86">
        <v>6627</v>
      </c>
      <c r="H56" s="86">
        <v>8888</v>
      </c>
      <c r="I56" s="86">
        <v>4384</v>
      </c>
      <c r="J56" s="86">
        <v>6928</v>
      </c>
      <c r="K56" s="991"/>
      <c r="L56" s="86">
        <v>3483</v>
      </c>
      <c r="M56" s="86">
        <f t="shared" si="71"/>
        <v>67263</v>
      </c>
      <c r="N56" s="614">
        <f t="shared" si="72"/>
        <v>32765</v>
      </c>
      <c r="O56" s="268"/>
      <c r="P56" s="994"/>
      <c r="Q56" s="268"/>
      <c r="R56" s="93"/>
      <c r="S56" s="983"/>
      <c r="T56" s="316"/>
      <c r="V56" s="619" t="s">
        <v>162</v>
      </c>
      <c r="W56" s="93">
        <v>5269</v>
      </c>
      <c r="X56" s="93">
        <v>2478</v>
      </c>
      <c r="Y56" s="93">
        <v>4637</v>
      </c>
      <c r="Z56" s="93">
        <v>2081</v>
      </c>
      <c r="AA56" s="93">
        <v>4199</v>
      </c>
      <c r="AB56" s="93">
        <v>1983</v>
      </c>
      <c r="AC56" s="93">
        <v>1484</v>
      </c>
      <c r="AD56" s="93">
        <v>683</v>
      </c>
      <c r="AE56" s="93">
        <v>806</v>
      </c>
      <c r="AF56" s="993"/>
      <c r="AG56" s="93">
        <v>372</v>
      </c>
      <c r="AH56" s="93">
        <f t="shared" si="73"/>
        <v>16395</v>
      </c>
      <c r="AI56" s="620">
        <f t="shared" si="74"/>
        <v>7597</v>
      </c>
      <c r="AJ56" s="93"/>
      <c r="AK56" s="993"/>
      <c r="AL56" s="93"/>
      <c r="AM56" s="93"/>
      <c r="AN56" s="983"/>
      <c r="AO56" s="316"/>
      <c r="AQ56" s="625" t="s">
        <v>162</v>
      </c>
      <c r="AR56" s="93">
        <v>414</v>
      </c>
      <c r="AS56" s="93">
        <v>371</v>
      </c>
      <c r="AT56" s="93">
        <v>373</v>
      </c>
      <c r="AU56" s="93">
        <v>289</v>
      </c>
      <c r="AV56" s="93">
        <v>265</v>
      </c>
      <c r="AW56" s="93">
        <f t="shared" si="75"/>
        <v>1712</v>
      </c>
      <c r="AX56" s="310"/>
      <c r="AY56" s="310"/>
      <c r="AZ56" s="86">
        <v>873</v>
      </c>
      <c r="BA56" s="93">
        <v>224</v>
      </c>
      <c r="BB56" s="92">
        <f t="shared" si="76"/>
        <v>1097</v>
      </c>
      <c r="BC56" s="615">
        <v>306</v>
      </c>
      <c r="BD56" s="38"/>
      <c r="BE56" s="810" t="s">
        <v>162</v>
      </c>
      <c r="BF56" s="811">
        <v>511</v>
      </c>
      <c r="BG56" s="811">
        <v>722</v>
      </c>
      <c r="BH56" s="812">
        <v>167</v>
      </c>
      <c r="BI56" s="812"/>
      <c r="BJ56" s="831">
        <f t="shared" si="77"/>
        <v>1400</v>
      </c>
      <c r="BK56" s="831"/>
      <c r="BL56" s="812">
        <v>38</v>
      </c>
      <c r="BM56" s="813">
        <v>17</v>
      </c>
    </row>
    <row r="57" spans="1:65" s="18" customFormat="1" ht="17.25" customHeight="1">
      <c r="A57" s="315" t="s">
        <v>163</v>
      </c>
      <c r="B57" s="86">
        <v>11370</v>
      </c>
      <c r="C57" s="86">
        <v>5332</v>
      </c>
      <c r="D57" s="86">
        <v>9860</v>
      </c>
      <c r="E57" s="86">
        <v>4723</v>
      </c>
      <c r="F57" s="86">
        <v>10159</v>
      </c>
      <c r="G57" s="86">
        <v>4993</v>
      </c>
      <c r="H57" s="86">
        <v>6950</v>
      </c>
      <c r="I57" s="86">
        <v>3414</v>
      </c>
      <c r="J57" s="86">
        <v>5702</v>
      </c>
      <c r="K57" s="991"/>
      <c r="L57" s="86">
        <v>2680</v>
      </c>
      <c r="M57" s="86">
        <f t="shared" si="71"/>
        <v>44041</v>
      </c>
      <c r="N57" s="614">
        <f t="shared" si="72"/>
        <v>21142</v>
      </c>
      <c r="O57" s="268"/>
      <c r="P57" s="994"/>
      <c r="Q57" s="268"/>
      <c r="R57" s="93"/>
      <c r="S57" s="983"/>
      <c r="T57" s="316"/>
      <c r="V57" s="619" t="s">
        <v>163</v>
      </c>
      <c r="W57" s="93">
        <v>3654</v>
      </c>
      <c r="X57" s="93">
        <v>1628</v>
      </c>
      <c r="Y57" s="93">
        <v>3471</v>
      </c>
      <c r="Z57" s="93">
        <v>1485</v>
      </c>
      <c r="AA57" s="93">
        <v>4377</v>
      </c>
      <c r="AB57" s="93">
        <v>2012</v>
      </c>
      <c r="AC57" s="93">
        <v>2218</v>
      </c>
      <c r="AD57" s="93">
        <v>1047</v>
      </c>
      <c r="AE57" s="93">
        <v>1198</v>
      </c>
      <c r="AF57" s="993"/>
      <c r="AG57" s="93">
        <v>566</v>
      </c>
      <c r="AH57" s="93">
        <f t="shared" si="73"/>
        <v>14918</v>
      </c>
      <c r="AI57" s="620">
        <f t="shared" si="74"/>
        <v>6738</v>
      </c>
      <c r="AJ57" s="93"/>
      <c r="AK57" s="993"/>
      <c r="AL57" s="93"/>
      <c r="AM57" s="93"/>
      <c r="AN57" s="983"/>
      <c r="AO57" s="316"/>
      <c r="AQ57" s="625" t="s">
        <v>163</v>
      </c>
      <c r="AR57" s="93">
        <v>272</v>
      </c>
      <c r="AS57" s="93">
        <v>274</v>
      </c>
      <c r="AT57" s="93">
        <v>278</v>
      </c>
      <c r="AU57" s="93">
        <v>205</v>
      </c>
      <c r="AV57" s="93">
        <v>200</v>
      </c>
      <c r="AW57" s="93">
        <f t="shared" si="75"/>
        <v>1229</v>
      </c>
      <c r="AX57" s="310"/>
      <c r="AY57" s="310"/>
      <c r="AZ57" s="86">
        <v>478</v>
      </c>
      <c r="BA57" s="93">
        <v>544</v>
      </c>
      <c r="BB57" s="92">
        <f t="shared" si="76"/>
        <v>1022</v>
      </c>
      <c r="BC57" s="615">
        <v>245</v>
      </c>
      <c r="BD57" s="38"/>
      <c r="BE57" s="810" t="s">
        <v>163</v>
      </c>
      <c r="BF57" s="825">
        <v>315</v>
      </c>
      <c r="BG57" s="825">
        <v>518</v>
      </c>
      <c r="BH57" s="825">
        <v>110</v>
      </c>
      <c r="BI57" s="812"/>
      <c r="BJ57" s="831">
        <f t="shared" si="77"/>
        <v>943</v>
      </c>
      <c r="BK57" s="831"/>
      <c r="BL57" s="812">
        <v>5</v>
      </c>
      <c r="BM57" s="813"/>
    </row>
    <row r="58" spans="1:65" s="18" customFormat="1" ht="17.25" customHeight="1">
      <c r="A58" s="315" t="s">
        <v>164</v>
      </c>
      <c r="B58" s="86">
        <v>12613</v>
      </c>
      <c r="C58" s="86">
        <v>5967</v>
      </c>
      <c r="D58" s="86">
        <v>9658</v>
      </c>
      <c r="E58" s="86">
        <v>4652</v>
      </c>
      <c r="F58" s="86">
        <v>10092</v>
      </c>
      <c r="G58" s="86">
        <v>4927</v>
      </c>
      <c r="H58" s="86">
        <v>6997</v>
      </c>
      <c r="I58" s="86">
        <v>3440</v>
      </c>
      <c r="J58" s="86">
        <v>5972</v>
      </c>
      <c r="K58" s="991"/>
      <c r="L58" s="86">
        <v>2818</v>
      </c>
      <c r="M58" s="86">
        <f t="shared" si="71"/>
        <v>45332</v>
      </c>
      <c r="N58" s="614">
        <f t="shared" si="72"/>
        <v>21804</v>
      </c>
      <c r="O58" s="268"/>
      <c r="P58" s="994"/>
      <c r="Q58" s="268"/>
      <c r="R58" s="93"/>
      <c r="S58" s="983"/>
      <c r="T58" s="316"/>
      <c r="V58" s="619" t="s">
        <v>164</v>
      </c>
      <c r="W58" s="93">
        <v>4844</v>
      </c>
      <c r="X58" s="93">
        <v>2150</v>
      </c>
      <c r="Y58" s="93">
        <v>4132</v>
      </c>
      <c r="Z58" s="93">
        <v>1843</v>
      </c>
      <c r="AA58" s="93">
        <v>4304</v>
      </c>
      <c r="AB58" s="93">
        <v>1958</v>
      </c>
      <c r="AC58" s="93">
        <v>2094</v>
      </c>
      <c r="AD58" s="93">
        <v>977</v>
      </c>
      <c r="AE58" s="93">
        <v>1786</v>
      </c>
      <c r="AF58" s="993"/>
      <c r="AG58" s="93">
        <v>826</v>
      </c>
      <c r="AH58" s="93">
        <f t="shared" si="73"/>
        <v>17160</v>
      </c>
      <c r="AI58" s="620">
        <f t="shared" si="74"/>
        <v>7754</v>
      </c>
      <c r="AJ58" s="93"/>
      <c r="AK58" s="993"/>
      <c r="AL58" s="93"/>
      <c r="AM58" s="93"/>
      <c r="AN58" s="983"/>
      <c r="AO58" s="316"/>
      <c r="AQ58" s="625" t="s">
        <v>164</v>
      </c>
      <c r="AR58" s="93">
        <v>265</v>
      </c>
      <c r="AS58" s="93">
        <v>245</v>
      </c>
      <c r="AT58" s="93">
        <v>262</v>
      </c>
      <c r="AU58" s="93">
        <v>203</v>
      </c>
      <c r="AV58" s="93">
        <v>195</v>
      </c>
      <c r="AW58" s="93">
        <f t="shared" si="75"/>
        <v>1170</v>
      </c>
      <c r="AX58" s="310"/>
      <c r="AY58" s="310"/>
      <c r="AZ58" s="86">
        <v>634</v>
      </c>
      <c r="BA58" s="93">
        <v>158</v>
      </c>
      <c r="BB58" s="92">
        <f>+BA58+AZ58</f>
        <v>792</v>
      </c>
      <c r="BC58" s="615">
        <v>206</v>
      </c>
      <c r="BD58" s="38"/>
      <c r="BE58" s="810" t="s">
        <v>164</v>
      </c>
      <c r="BF58" s="811">
        <v>353</v>
      </c>
      <c r="BG58" s="811">
        <v>513</v>
      </c>
      <c r="BH58" s="812">
        <v>134</v>
      </c>
      <c r="BI58" s="812"/>
      <c r="BJ58" s="831">
        <f t="shared" si="77"/>
        <v>1000</v>
      </c>
      <c r="BK58" s="831"/>
      <c r="BL58" s="812">
        <v>7</v>
      </c>
      <c r="BM58" s="813"/>
    </row>
    <row r="59" spans="1:65" s="18" customFormat="1" ht="17.25" customHeight="1">
      <c r="A59" s="315" t="s">
        <v>165</v>
      </c>
      <c r="B59" s="86">
        <v>673</v>
      </c>
      <c r="C59" s="86">
        <v>323</v>
      </c>
      <c r="D59" s="86">
        <v>882</v>
      </c>
      <c r="E59" s="86">
        <v>403</v>
      </c>
      <c r="F59" s="86">
        <v>833</v>
      </c>
      <c r="G59" s="86">
        <v>377</v>
      </c>
      <c r="H59" s="86">
        <v>600</v>
      </c>
      <c r="I59" s="86">
        <v>298</v>
      </c>
      <c r="J59" s="86">
        <v>675</v>
      </c>
      <c r="K59" s="991"/>
      <c r="L59" s="86">
        <v>332</v>
      </c>
      <c r="M59" s="86">
        <f t="shared" si="71"/>
        <v>3663</v>
      </c>
      <c r="N59" s="614">
        <f t="shared" si="72"/>
        <v>1733</v>
      </c>
      <c r="O59" s="268"/>
      <c r="P59" s="994"/>
      <c r="Q59" s="268"/>
      <c r="R59" s="93"/>
      <c r="S59" s="983"/>
      <c r="T59" s="316"/>
      <c r="V59" s="619" t="s">
        <v>165</v>
      </c>
      <c r="W59" s="93">
        <v>0</v>
      </c>
      <c r="X59" s="93">
        <v>0</v>
      </c>
      <c r="Y59" s="93">
        <v>403</v>
      </c>
      <c r="Z59" s="93">
        <v>169</v>
      </c>
      <c r="AA59" s="93">
        <v>325</v>
      </c>
      <c r="AB59" s="93">
        <v>127</v>
      </c>
      <c r="AC59" s="93">
        <v>0</v>
      </c>
      <c r="AD59" s="93">
        <v>0</v>
      </c>
      <c r="AE59" s="93">
        <v>56</v>
      </c>
      <c r="AF59" s="993"/>
      <c r="AG59" s="93">
        <v>33</v>
      </c>
      <c r="AH59" s="93">
        <f t="shared" si="73"/>
        <v>784</v>
      </c>
      <c r="AI59" s="620">
        <f t="shared" si="74"/>
        <v>329</v>
      </c>
      <c r="AJ59" s="93"/>
      <c r="AK59" s="993"/>
      <c r="AL59" s="93"/>
      <c r="AM59" s="93"/>
      <c r="AN59" s="983"/>
      <c r="AO59" s="316"/>
      <c r="AQ59" s="625" t="s">
        <v>165</v>
      </c>
      <c r="AR59" s="93">
        <v>19</v>
      </c>
      <c r="AS59" s="93">
        <v>21</v>
      </c>
      <c r="AT59" s="93">
        <v>21</v>
      </c>
      <c r="AU59" s="93">
        <v>19</v>
      </c>
      <c r="AV59" s="93">
        <v>19</v>
      </c>
      <c r="AW59" s="93">
        <f t="shared" si="75"/>
        <v>99</v>
      </c>
      <c r="AX59" s="86"/>
      <c r="AY59" s="86"/>
      <c r="AZ59" s="86">
        <v>92</v>
      </c>
      <c r="BA59" s="93"/>
      <c r="BB59" s="92">
        <f t="shared" si="76"/>
        <v>92</v>
      </c>
      <c r="BC59" s="615">
        <v>17</v>
      </c>
      <c r="BD59" s="38"/>
      <c r="BE59" s="810" t="s">
        <v>165</v>
      </c>
      <c r="BF59" s="811">
        <v>121</v>
      </c>
      <c r="BG59" s="811">
        <v>18</v>
      </c>
      <c r="BH59" s="812">
        <v>4</v>
      </c>
      <c r="BI59" s="812"/>
      <c r="BJ59" s="831">
        <f t="shared" si="77"/>
        <v>143</v>
      </c>
      <c r="BK59" s="831"/>
      <c r="BL59" s="812"/>
      <c r="BM59" s="813"/>
    </row>
    <row r="60" spans="1:65" s="18" customFormat="1" ht="17.25" customHeight="1">
      <c r="A60" s="315" t="s">
        <v>166</v>
      </c>
      <c r="B60" s="86">
        <v>8693</v>
      </c>
      <c r="C60" s="86">
        <v>4136</v>
      </c>
      <c r="D60" s="86">
        <v>8607</v>
      </c>
      <c r="E60" s="86">
        <v>4132</v>
      </c>
      <c r="F60" s="86">
        <v>6663</v>
      </c>
      <c r="G60" s="86">
        <v>3202</v>
      </c>
      <c r="H60" s="86">
        <v>3986</v>
      </c>
      <c r="I60" s="86">
        <v>1982</v>
      </c>
      <c r="J60" s="86">
        <v>3821</v>
      </c>
      <c r="K60" s="991"/>
      <c r="L60" s="86">
        <v>1825</v>
      </c>
      <c r="M60" s="86">
        <f t="shared" si="71"/>
        <v>31770</v>
      </c>
      <c r="N60" s="614">
        <f t="shared" si="72"/>
        <v>15277</v>
      </c>
      <c r="O60" s="268"/>
      <c r="P60" s="994"/>
      <c r="Q60" s="268"/>
      <c r="R60" s="93"/>
      <c r="S60" s="983"/>
      <c r="T60" s="316"/>
      <c r="V60" s="619" t="s">
        <v>166</v>
      </c>
      <c r="W60" s="93">
        <v>424</v>
      </c>
      <c r="X60" s="93">
        <v>200</v>
      </c>
      <c r="Y60" s="93">
        <v>3318</v>
      </c>
      <c r="Z60" s="93">
        <v>1488</v>
      </c>
      <c r="AA60" s="93">
        <v>2297</v>
      </c>
      <c r="AB60" s="93">
        <v>1084</v>
      </c>
      <c r="AC60" s="93">
        <v>223</v>
      </c>
      <c r="AD60" s="93">
        <v>97</v>
      </c>
      <c r="AE60" s="93">
        <v>798</v>
      </c>
      <c r="AF60" s="993"/>
      <c r="AG60" s="93">
        <v>397</v>
      </c>
      <c r="AH60" s="93">
        <f t="shared" si="73"/>
        <v>7060</v>
      </c>
      <c r="AI60" s="620">
        <f t="shared" si="74"/>
        <v>3266</v>
      </c>
      <c r="AJ60" s="93"/>
      <c r="AK60" s="993"/>
      <c r="AL60" s="93"/>
      <c r="AM60" s="93"/>
      <c r="AN60" s="983"/>
      <c r="AO60" s="316"/>
      <c r="AQ60" s="625" t="s">
        <v>166</v>
      </c>
      <c r="AR60" s="93">
        <v>200</v>
      </c>
      <c r="AS60" s="93">
        <v>218</v>
      </c>
      <c r="AT60" s="93">
        <v>203</v>
      </c>
      <c r="AU60" s="93">
        <v>173</v>
      </c>
      <c r="AV60" s="93">
        <v>166</v>
      </c>
      <c r="AW60" s="93">
        <f t="shared" si="75"/>
        <v>960</v>
      </c>
      <c r="AX60" s="86"/>
      <c r="AY60" s="86"/>
      <c r="AZ60" s="86">
        <v>578</v>
      </c>
      <c r="BA60" s="93">
        <v>103</v>
      </c>
      <c r="BB60" s="92">
        <f t="shared" si="76"/>
        <v>681</v>
      </c>
      <c r="BC60" s="615">
        <v>178</v>
      </c>
      <c r="BD60" s="38"/>
      <c r="BE60" s="810" t="s">
        <v>166</v>
      </c>
      <c r="BF60" s="811">
        <v>240</v>
      </c>
      <c r="BG60" s="811">
        <v>333</v>
      </c>
      <c r="BH60" s="812">
        <v>121</v>
      </c>
      <c r="BI60" s="812"/>
      <c r="BJ60" s="831">
        <f t="shared" si="77"/>
        <v>694</v>
      </c>
      <c r="BK60" s="831"/>
      <c r="BL60" s="812">
        <v>4</v>
      </c>
      <c r="BM60" s="813"/>
    </row>
    <row r="61" spans="1:65" s="18" customFormat="1" ht="17.25" customHeight="1">
      <c r="A61" s="315" t="s">
        <v>167</v>
      </c>
      <c r="B61" s="86">
        <v>13558</v>
      </c>
      <c r="C61" s="86">
        <v>6777</v>
      </c>
      <c r="D61" s="86">
        <v>11061</v>
      </c>
      <c r="E61" s="86">
        <v>5398</v>
      </c>
      <c r="F61" s="86">
        <v>9355</v>
      </c>
      <c r="G61" s="86">
        <v>4655</v>
      </c>
      <c r="H61" s="86">
        <v>6463</v>
      </c>
      <c r="I61" s="86">
        <v>3246</v>
      </c>
      <c r="J61" s="86">
        <v>5419</v>
      </c>
      <c r="K61" s="991"/>
      <c r="L61" s="86">
        <v>2727</v>
      </c>
      <c r="M61" s="86">
        <f t="shared" si="71"/>
        <v>45856</v>
      </c>
      <c r="N61" s="614">
        <f t="shared" si="72"/>
        <v>22803</v>
      </c>
      <c r="O61" s="268"/>
      <c r="P61" s="994"/>
      <c r="Q61" s="268"/>
      <c r="R61" s="93"/>
      <c r="S61" s="983"/>
      <c r="T61" s="316"/>
      <c r="V61" s="619" t="s">
        <v>167</v>
      </c>
      <c r="W61" s="93">
        <v>455</v>
      </c>
      <c r="X61" s="93">
        <v>225</v>
      </c>
      <c r="Y61" s="93">
        <v>3513</v>
      </c>
      <c r="Z61" s="93">
        <v>1649</v>
      </c>
      <c r="AA61" s="93">
        <v>2681</v>
      </c>
      <c r="AB61" s="93">
        <v>1238</v>
      </c>
      <c r="AC61" s="93">
        <v>246</v>
      </c>
      <c r="AD61" s="93">
        <v>131</v>
      </c>
      <c r="AE61" s="93">
        <v>1145</v>
      </c>
      <c r="AF61" s="993"/>
      <c r="AG61" s="93">
        <v>530</v>
      </c>
      <c r="AH61" s="93">
        <f t="shared" si="73"/>
        <v>8040</v>
      </c>
      <c r="AI61" s="620">
        <f t="shared" si="74"/>
        <v>3773</v>
      </c>
      <c r="AJ61" s="93"/>
      <c r="AK61" s="993"/>
      <c r="AL61" s="93"/>
      <c r="AM61" s="93"/>
      <c r="AN61" s="983"/>
      <c r="AO61" s="316"/>
      <c r="AQ61" s="625" t="s">
        <v>167</v>
      </c>
      <c r="AR61" s="93">
        <v>455</v>
      </c>
      <c r="AS61" s="93">
        <v>225</v>
      </c>
      <c r="AT61" s="93">
        <v>3513</v>
      </c>
      <c r="AU61" s="93">
        <v>1649</v>
      </c>
      <c r="AV61" s="93">
        <v>2681</v>
      </c>
      <c r="AW61" s="93">
        <f t="shared" si="75"/>
        <v>8523</v>
      </c>
      <c r="AX61" s="86"/>
      <c r="AY61" s="86"/>
      <c r="AZ61" s="86">
        <v>807</v>
      </c>
      <c r="BA61" s="93">
        <v>530</v>
      </c>
      <c r="BB61" s="92">
        <f t="shared" si="76"/>
        <v>1337</v>
      </c>
      <c r="BC61" s="615">
        <v>257</v>
      </c>
      <c r="BD61" s="38"/>
      <c r="BE61" s="810" t="s">
        <v>167</v>
      </c>
      <c r="BF61" s="811">
        <v>266</v>
      </c>
      <c r="BG61" s="811">
        <v>615</v>
      </c>
      <c r="BH61" s="812">
        <v>156</v>
      </c>
      <c r="BI61" s="812"/>
      <c r="BJ61" s="831">
        <f t="shared" si="77"/>
        <v>1037</v>
      </c>
      <c r="BK61" s="831"/>
      <c r="BL61" s="812"/>
      <c r="BM61" s="813"/>
    </row>
    <row r="62" spans="1:65" s="41" customFormat="1" ht="17.25" customHeight="1">
      <c r="A62" s="313" t="s">
        <v>29</v>
      </c>
      <c r="B62" s="78"/>
      <c r="C62" s="78"/>
      <c r="D62" s="78"/>
      <c r="E62" s="78"/>
      <c r="F62" s="78"/>
      <c r="G62" s="78"/>
      <c r="H62" s="78"/>
      <c r="I62" s="78"/>
      <c r="J62" s="78"/>
      <c r="K62" s="1032"/>
      <c r="L62" s="78"/>
      <c r="M62" s="86">
        <f t="shared" si="71"/>
        <v>0</v>
      </c>
      <c r="N62" s="614">
        <f t="shared" si="72"/>
        <v>0</v>
      </c>
      <c r="O62" s="93"/>
      <c r="P62" s="993"/>
      <c r="Q62" s="93"/>
      <c r="R62" s="93"/>
      <c r="S62" s="983"/>
      <c r="T62" s="316"/>
      <c r="V62" s="616" t="s">
        <v>29</v>
      </c>
      <c r="W62" s="621"/>
      <c r="X62" s="621"/>
      <c r="Y62" s="621"/>
      <c r="Z62" s="621"/>
      <c r="AA62" s="621"/>
      <c r="AB62" s="621"/>
      <c r="AC62" s="621"/>
      <c r="AD62" s="621"/>
      <c r="AE62" s="621"/>
      <c r="AF62" s="1036"/>
      <c r="AG62" s="621"/>
      <c r="AH62" s="93">
        <f t="shared" si="73"/>
        <v>0</v>
      </c>
      <c r="AI62" s="620">
        <f t="shared" si="74"/>
        <v>0</v>
      </c>
      <c r="AJ62" s="93"/>
      <c r="AK62" s="993"/>
      <c r="AL62" s="93"/>
      <c r="AM62" s="93"/>
      <c r="AN62" s="983"/>
      <c r="AO62" s="316"/>
      <c r="AQ62" s="623" t="s">
        <v>29</v>
      </c>
      <c r="AR62" s="128"/>
      <c r="AS62" s="128"/>
      <c r="AT62" s="128"/>
      <c r="AU62" s="128"/>
      <c r="AV62" s="92"/>
      <c r="AW62" s="93">
        <f t="shared" si="75"/>
        <v>0</v>
      </c>
      <c r="AX62" s="78"/>
      <c r="AY62" s="78"/>
      <c r="AZ62" s="92"/>
      <c r="BA62" s="92"/>
      <c r="BB62" s="92">
        <f t="shared" si="76"/>
        <v>0</v>
      </c>
      <c r="BC62" s="624"/>
      <c r="BD62" s="38"/>
      <c r="BE62" s="821" t="s">
        <v>29</v>
      </c>
      <c r="BF62" s="822"/>
      <c r="BG62" s="822"/>
      <c r="BH62" s="823"/>
      <c r="BI62" s="823"/>
      <c r="BJ62" s="831">
        <f t="shared" si="77"/>
        <v>0</v>
      </c>
      <c r="BK62" s="831"/>
      <c r="BL62" s="823"/>
      <c r="BM62" s="824"/>
    </row>
    <row r="63" spans="1:65" s="18" customFormat="1" ht="17.25" customHeight="1">
      <c r="A63" s="315" t="s">
        <v>168</v>
      </c>
      <c r="B63" s="86">
        <v>21624</v>
      </c>
      <c r="C63" s="86">
        <v>11557</v>
      </c>
      <c r="D63" s="86">
        <v>9980</v>
      </c>
      <c r="E63" s="86">
        <v>5646</v>
      </c>
      <c r="F63" s="86">
        <v>6522</v>
      </c>
      <c r="G63" s="86">
        <v>3745</v>
      </c>
      <c r="H63" s="86">
        <v>3750</v>
      </c>
      <c r="I63" s="86">
        <v>2134</v>
      </c>
      <c r="J63" s="86">
        <v>2577</v>
      </c>
      <c r="K63" s="991"/>
      <c r="L63" s="86">
        <v>1463</v>
      </c>
      <c r="M63" s="86">
        <f t="shared" si="71"/>
        <v>44453</v>
      </c>
      <c r="N63" s="614">
        <f t="shared" si="72"/>
        <v>24545</v>
      </c>
      <c r="O63" s="93"/>
      <c r="P63" s="993"/>
      <c r="Q63" s="93"/>
      <c r="R63" s="93"/>
      <c r="S63" s="983"/>
      <c r="T63" s="316"/>
      <c r="V63" s="619" t="s">
        <v>168</v>
      </c>
      <c r="W63" s="93">
        <v>998</v>
      </c>
      <c r="X63" s="93">
        <v>525</v>
      </c>
      <c r="Y63" s="93">
        <v>1769</v>
      </c>
      <c r="Z63" s="93">
        <v>961</v>
      </c>
      <c r="AA63" s="93">
        <v>1322</v>
      </c>
      <c r="AB63" s="93">
        <v>772</v>
      </c>
      <c r="AC63" s="93">
        <v>310</v>
      </c>
      <c r="AD63" s="93">
        <v>168</v>
      </c>
      <c r="AE63" s="93">
        <v>335</v>
      </c>
      <c r="AF63" s="993"/>
      <c r="AG63" s="93">
        <v>192</v>
      </c>
      <c r="AH63" s="93">
        <f t="shared" si="73"/>
        <v>4734</v>
      </c>
      <c r="AI63" s="620">
        <f t="shared" si="74"/>
        <v>2618</v>
      </c>
      <c r="AJ63" s="93"/>
      <c r="AK63" s="993"/>
      <c r="AL63" s="93"/>
      <c r="AM63" s="93"/>
      <c r="AN63" s="983"/>
      <c r="AO63" s="316"/>
      <c r="AQ63" s="625" t="s">
        <v>168</v>
      </c>
      <c r="AR63" s="92">
        <v>286</v>
      </c>
      <c r="AS63" s="92">
        <v>289</v>
      </c>
      <c r="AT63" s="92">
        <v>275</v>
      </c>
      <c r="AU63" s="92">
        <v>235</v>
      </c>
      <c r="AV63" s="92">
        <v>212</v>
      </c>
      <c r="AW63" s="93">
        <f t="shared" si="75"/>
        <v>1297</v>
      </c>
      <c r="AX63" s="86"/>
      <c r="AY63" s="86"/>
      <c r="AZ63" s="92">
        <v>781</v>
      </c>
      <c r="BA63" s="92">
        <v>166</v>
      </c>
      <c r="BB63" s="92">
        <f>+BA63+AZ63</f>
        <v>947</v>
      </c>
      <c r="BC63" s="615">
        <v>277</v>
      </c>
      <c r="BD63" s="38"/>
      <c r="BE63" s="810" t="s">
        <v>168</v>
      </c>
      <c r="BF63" s="825">
        <v>216</v>
      </c>
      <c r="BG63" s="825">
        <v>319</v>
      </c>
      <c r="BH63" s="825">
        <v>74</v>
      </c>
      <c r="BI63" s="812">
        <v>1</v>
      </c>
      <c r="BJ63" s="831">
        <f t="shared" si="77"/>
        <v>610</v>
      </c>
      <c r="BK63" s="831"/>
      <c r="BL63" s="825">
        <v>20</v>
      </c>
      <c r="BM63" s="813"/>
    </row>
    <row r="64" spans="1:65" s="18" customFormat="1" ht="17.25" customHeight="1">
      <c r="A64" s="315" t="s">
        <v>169</v>
      </c>
      <c r="B64" s="86">
        <v>12136</v>
      </c>
      <c r="C64" s="86">
        <v>6108</v>
      </c>
      <c r="D64" s="86">
        <v>6834</v>
      </c>
      <c r="E64" s="86">
        <v>3578</v>
      </c>
      <c r="F64" s="86">
        <v>3961</v>
      </c>
      <c r="G64" s="86">
        <v>2086</v>
      </c>
      <c r="H64" s="86">
        <v>2165</v>
      </c>
      <c r="I64" s="86">
        <v>1090</v>
      </c>
      <c r="J64" s="86">
        <v>1152</v>
      </c>
      <c r="K64" s="991"/>
      <c r="L64" s="86">
        <v>555</v>
      </c>
      <c r="M64" s="86">
        <f t="shared" si="71"/>
        <v>26248</v>
      </c>
      <c r="N64" s="614">
        <f t="shared" si="72"/>
        <v>13417</v>
      </c>
      <c r="O64" s="93"/>
      <c r="P64" s="993"/>
      <c r="Q64" s="93"/>
      <c r="R64" s="93"/>
      <c r="S64" s="983"/>
      <c r="T64" s="316"/>
      <c r="V64" s="619" t="s">
        <v>169</v>
      </c>
      <c r="W64" s="93">
        <v>4506</v>
      </c>
      <c r="X64" s="93">
        <v>2276</v>
      </c>
      <c r="Y64" s="93">
        <v>1937</v>
      </c>
      <c r="Z64" s="93">
        <v>1043</v>
      </c>
      <c r="AA64" s="93">
        <v>902</v>
      </c>
      <c r="AB64" s="93">
        <v>456</v>
      </c>
      <c r="AC64" s="93">
        <v>419</v>
      </c>
      <c r="AD64" s="93">
        <v>195</v>
      </c>
      <c r="AE64" s="93">
        <v>189</v>
      </c>
      <c r="AF64" s="993"/>
      <c r="AG64" s="93">
        <v>83</v>
      </c>
      <c r="AH64" s="93">
        <f t="shared" si="73"/>
        <v>7953</v>
      </c>
      <c r="AI64" s="620">
        <f t="shared" si="74"/>
        <v>4053</v>
      </c>
      <c r="AJ64" s="93"/>
      <c r="AK64" s="993"/>
      <c r="AL64" s="93"/>
      <c r="AM64" s="93"/>
      <c r="AN64" s="983"/>
      <c r="AO64" s="316"/>
      <c r="AQ64" s="625" t="s">
        <v>169</v>
      </c>
      <c r="AR64" s="92">
        <v>311</v>
      </c>
      <c r="AS64" s="92">
        <v>262</v>
      </c>
      <c r="AT64" s="92">
        <v>222</v>
      </c>
      <c r="AU64" s="92">
        <v>146</v>
      </c>
      <c r="AV64" s="92">
        <v>111</v>
      </c>
      <c r="AW64" s="93">
        <f t="shared" si="75"/>
        <v>1052</v>
      </c>
      <c r="AX64" s="86"/>
      <c r="AY64" s="86"/>
      <c r="AZ64" s="92">
        <v>517</v>
      </c>
      <c r="BA64" s="92">
        <v>37</v>
      </c>
      <c r="BB64" s="92">
        <f t="shared" si="76"/>
        <v>554</v>
      </c>
      <c r="BC64" s="615">
        <v>295</v>
      </c>
      <c r="BD64" s="38"/>
      <c r="BE64" s="810" t="s">
        <v>169</v>
      </c>
      <c r="BF64" s="825">
        <v>109</v>
      </c>
      <c r="BG64" s="825">
        <v>289</v>
      </c>
      <c r="BH64" s="825">
        <v>20</v>
      </c>
      <c r="BI64" s="812"/>
      <c r="BJ64" s="831">
        <f t="shared" si="77"/>
        <v>418</v>
      </c>
      <c r="BK64" s="831"/>
      <c r="BL64" s="825">
        <v>12</v>
      </c>
      <c r="BM64" s="813"/>
    </row>
    <row r="65" spans="1:65" ht="17.25" customHeight="1">
      <c r="A65" s="315" t="s">
        <v>170</v>
      </c>
      <c r="B65" s="86">
        <v>6697</v>
      </c>
      <c r="C65" s="86">
        <v>3674</v>
      </c>
      <c r="D65" s="86">
        <v>3023</v>
      </c>
      <c r="E65" s="86">
        <v>1818</v>
      </c>
      <c r="F65" s="86">
        <v>1933</v>
      </c>
      <c r="G65" s="86">
        <v>1176</v>
      </c>
      <c r="H65" s="86">
        <v>1087</v>
      </c>
      <c r="I65" s="86">
        <v>665</v>
      </c>
      <c r="J65" s="86">
        <v>689</v>
      </c>
      <c r="K65" s="991"/>
      <c r="L65" s="86">
        <v>428</v>
      </c>
      <c r="M65" s="86">
        <f t="shared" si="71"/>
        <v>13429</v>
      </c>
      <c r="N65" s="614">
        <f t="shared" si="72"/>
        <v>7761</v>
      </c>
      <c r="O65" s="93"/>
      <c r="P65" s="993"/>
      <c r="Q65" s="93"/>
      <c r="R65" s="93"/>
      <c r="S65" s="983"/>
      <c r="T65" s="316"/>
      <c r="V65" s="619" t="s">
        <v>170</v>
      </c>
      <c r="W65" s="93">
        <v>2366</v>
      </c>
      <c r="X65" s="93">
        <v>1264</v>
      </c>
      <c r="Y65" s="93">
        <v>821</v>
      </c>
      <c r="Z65" s="93">
        <v>469</v>
      </c>
      <c r="AA65" s="93">
        <v>419</v>
      </c>
      <c r="AB65" s="93">
        <v>233</v>
      </c>
      <c r="AC65" s="93">
        <v>172</v>
      </c>
      <c r="AD65" s="93">
        <v>102</v>
      </c>
      <c r="AE65" s="93">
        <v>25</v>
      </c>
      <c r="AF65" s="993"/>
      <c r="AG65" s="93">
        <v>18</v>
      </c>
      <c r="AH65" s="93">
        <f t="shared" si="73"/>
        <v>3803</v>
      </c>
      <c r="AI65" s="620">
        <f t="shared" si="74"/>
        <v>2086</v>
      </c>
      <c r="AJ65" s="93"/>
      <c r="AK65" s="993"/>
      <c r="AL65" s="93"/>
      <c r="AM65" s="93"/>
      <c r="AN65" s="983"/>
      <c r="AO65" s="316"/>
      <c r="AQ65" s="625" t="s">
        <v>170</v>
      </c>
      <c r="AR65" s="92">
        <v>230</v>
      </c>
      <c r="AS65" s="92">
        <v>211</v>
      </c>
      <c r="AT65" s="92">
        <v>177</v>
      </c>
      <c r="AU65" s="92">
        <v>122</v>
      </c>
      <c r="AV65" s="92">
        <v>79</v>
      </c>
      <c r="AW65" s="93">
        <f t="shared" si="75"/>
        <v>819</v>
      </c>
      <c r="AX65" s="310"/>
      <c r="AY65" s="310"/>
      <c r="AZ65" s="92">
        <v>314</v>
      </c>
      <c r="BA65" s="92">
        <v>96</v>
      </c>
      <c r="BB65" s="92">
        <f t="shared" si="76"/>
        <v>410</v>
      </c>
      <c r="BC65" s="615">
        <v>124</v>
      </c>
      <c r="BE65" s="810" t="s">
        <v>170</v>
      </c>
      <c r="BF65" s="811">
        <v>51</v>
      </c>
      <c r="BG65" s="811">
        <v>78</v>
      </c>
      <c r="BH65" s="812">
        <v>72</v>
      </c>
      <c r="BI65" s="812">
        <v>2</v>
      </c>
      <c r="BJ65" s="812">
        <v>203</v>
      </c>
      <c r="BK65" s="812"/>
      <c r="BL65" s="812">
        <v>2</v>
      </c>
      <c r="BM65" s="813">
        <v>1</v>
      </c>
    </row>
    <row r="66" spans="1:65" ht="17.25" customHeight="1" thickBot="1">
      <c r="A66" s="274" t="s">
        <v>171</v>
      </c>
      <c r="B66" s="221">
        <v>9229</v>
      </c>
      <c r="C66" s="221">
        <v>4856</v>
      </c>
      <c r="D66" s="221">
        <v>5984</v>
      </c>
      <c r="E66" s="221">
        <v>3241</v>
      </c>
      <c r="F66" s="221">
        <v>4014</v>
      </c>
      <c r="G66" s="221">
        <v>2201</v>
      </c>
      <c r="H66" s="221">
        <v>2771</v>
      </c>
      <c r="I66" s="221">
        <v>1533</v>
      </c>
      <c r="J66" s="221">
        <v>1757</v>
      </c>
      <c r="K66" s="901"/>
      <c r="L66" s="221">
        <v>985</v>
      </c>
      <c r="M66" s="221">
        <f t="shared" si="71"/>
        <v>23755</v>
      </c>
      <c r="N66" s="260">
        <f t="shared" si="72"/>
        <v>12816</v>
      </c>
      <c r="O66" s="216"/>
      <c r="P66" s="995"/>
      <c r="Q66" s="216"/>
      <c r="R66" s="216"/>
      <c r="S66" s="984"/>
      <c r="T66" s="275"/>
      <c r="V66" s="217" t="s">
        <v>171</v>
      </c>
      <c r="W66" s="216">
        <v>1038</v>
      </c>
      <c r="X66" s="216">
        <v>517</v>
      </c>
      <c r="Y66" s="216">
        <v>851</v>
      </c>
      <c r="Z66" s="216">
        <v>424</v>
      </c>
      <c r="AA66" s="216">
        <v>658</v>
      </c>
      <c r="AB66" s="216">
        <v>354</v>
      </c>
      <c r="AC66" s="216">
        <v>318</v>
      </c>
      <c r="AD66" s="216">
        <v>159</v>
      </c>
      <c r="AE66" s="216">
        <v>46</v>
      </c>
      <c r="AF66" s="995"/>
      <c r="AG66" s="216">
        <v>26</v>
      </c>
      <c r="AH66" s="216">
        <f t="shared" si="73"/>
        <v>2911</v>
      </c>
      <c r="AI66" s="263">
        <f t="shared" si="74"/>
        <v>1480</v>
      </c>
      <c r="AJ66" s="216"/>
      <c r="AK66" s="995"/>
      <c r="AL66" s="216"/>
      <c r="AM66" s="216"/>
      <c r="AN66" s="984"/>
      <c r="AO66" s="275"/>
      <c r="AQ66" s="217" t="s">
        <v>171</v>
      </c>
      <c r="AR66" s="218">
        <v>130</v>
      </c>
      <c r="AS66" s="218">
        <v>108</v>
      </c>
      <c r="AT66" s="218">
        <v>82</v>
      </c>
      <c r="AU66" s="218">
        <v>54</v>
      </c>
      <c r="AV66" s="218">
        <v>33</v>
      </c>
      <c r="AW66" s="216">
        <f t="shared" si="75"/>
        <v>407</v>
      </c>
      <c r="AX66" s="312"/>
      <c r="AY66" s="312"/>
      <c r="AZ66" s="218">
        <v>174</v>
      </c>
      <c r="BA66" s="218">
        <v>15</v>
      </c>
      <c r="BB66" s="211">
        <f>+BA66+AZ66</f>
        <v>189</v>
      </c>
      <c r="BC66" s="279">
        <v>124</v>
      </c>
      <c r="BE66" s="210" t="s">
        <v>171</v>
      </c>
      <c r="BF66" s="834">
        <v>90</v>
      </c>
      <c r="BG66" s="834">
        <v>143</v>
      </c>
      <c r="BH66" s="834">
        <v>31</v>
      </c>
      <c r="BI66" s="817"/>
      <c r="BJ66" s="835">
        <f t="shared" si="77"/>
        <v>264</v>
      </c>
      <c r="BK66" s="835"/>
      <c r="BL66" s="834">
        <v>6</v>
      </c>
      <c r="BM66" s="818"/>
    </row>
    <row r="67" spans="1:65" s="47" customFormat="1" ht="17.25" customHeight="1">
      <c r="A67" s="1138" t="s">
        <v>401</v>
      </c>
      <c r="B67" s="1138"/>
      <c r="C67" s="1138"/>
      <c r="D67" s="1138"/>
      <c r="E67" s="1138"/>
      <c r="F67" s="1138"/>
      <c r="G67" s="1138"/>
      <c r="H67" s="1138"/>
      <c r="I67" s="1138"/>
      <c r="J67" s="1138"/>
      <c r="K67" s="1138"/>
      <c r="L67" s="1138"/>
      <c r="M67" s="1138"/>
      <c r="N67" s="1138"/>
      <c r="O67" s="1138"/>
      <c r="P67" s="1138"/>
      <c r="Q67" s="1138"/>
      <c r="R67" s="1138"/>
      <c r="S67" s="1138"/>
      <c r="T67" s="1138"/>
      <c r="V67" s="1138" t="s">
        <v>404</v>
      </c>
      <c r="W67" s="1138"/>
      <c r="X67" s="1138"/>
      <c r="Y67" s="1138"/>
      <c r="Z67" s="1138"/>
      <c r="AA67" s="1138"/>
      <c r="AB67" s="1138"/>
      <c r="AC67" s="1138"/>
      <c r="AD67" s="1138"/>
      <c r="AE67" s="1138"/>
      <c r="AF67" s="1138"/>
      <c r="AG67" s="1138"/>
      <c r="AH67" s="1138"/>
      <c r="AI67" s="1138"/>
      <c r="AJ67" s="1138"/>
      <c r="AK67" s="1138"/>
      <c r="AL67" s="1138"/>
      <c r="AM67" s="1138"/>
      <c r="AN67" s="1138"/>
      <c r="AO67" s="1138"/>
      <c r="AQ67" s="1138" t="s">
        <v>406</v>
      </c>
      <c r="AR67" s="1138"/>
      <c r="AS67" s="1138"/>
      <c r="AT67" s="1138"/>
      <c r="AU67" s="1138"/>
      <c r="AV67" s="1138"/>
      <c r="AW67" s="1138"/>
      <c r="AX67" s="1138"/>
      <c r="AY67" s="1138"/>
      <c r="AZ67" s="1138"/>
      <c r="BA67" s="1138"/>
      <c r="BB67" s="1138"/>
      <c r="BC67" s="1138"/>
      <c r="BD67" s="38"/>
      <c r="BE67" s="1138" t="s">
        <v>408</v>
      </c>
      <c r="BF67" s="1138"/>
      <c r="BG67" s="1138"/>
      <c r="BH67" s="1138"/>
      <c r="BI67" s="1138"/>
      <c r="BJ67" s="1138"/>
      <c r="BK67" s="1138"/>
      <c r="BL67" s="1138"/>
      <c r="BM67" s="1138"/>
    </row>
    <row r="68" spans="1:65" s="47" customFormat="1" ht="10.5" customHeight="1">
      <c r="A68" s="1119" t="s">
        <v>293</v>
      </c>
      <c r="B68" s="1119"/>
      <c r="C68" s="1119"/>
      <c r="D68" s="1119"/>
      <c r="E68" s="1119"/>
      <c r="F68" s="1119"/>
      <c r="G68" s="1119"/>
      <c r="H68" s="1119"/>
      <c r="I68" s="1119"/>
      <c r="J68" s="1119"/>
      <c r="K68" s="1119"/>
      <c r="L68" s="1119"/>
      <c r="M68" s="1119"/>
      <c r="N68" s="1119"/>
      <c r="O68" s="1119"/>
      <c r="P68" s="1119"/>
      <c r="Q68" s="1119"/>
      <c r="R68" s="1119"/>
      <c r="S68" s="1119"/>
      <c r="T68" s="1119"/>
      <c r="V68" s="1119" t="s">
        <v>293</v>
      </c>
      <c r="W68" s="1119"/>
      <c r="X68" s="1119"/>
      <c r="Y68" s="1119"/>
      <c r="Z68" s="1119"/>
      <c r="AA68" s="1119"/>
      <c r="AB68" s="1119"/>
      <c r="AC68" s="1119"/>
      <c r="AD68" s="1119"/>
      <c r="AE68" s="1119"/>
      <c r="AF68" s="1119"/>
      <c r="AG68" s="1119"/>
      <c r="AH68" s="1119"/>
      <c r="AI68" s="1119"/>
      <c r="AJ68" s="1119"/>
      <c r="AK68" s="1119"/>
      <c r="AL68" s="1119"/>
      <c r="AM68" s="1119"/>
      <c r="AN68" s="1119"/>
      <c r="AO68" s="1119"/>
      <c r="AQ68" s="1119" t="s">
        <v>293</v>
      </c>
      <c r="AR68" s="1119"/>
      <c r="AS68" s="1119"/>
      <c r="AT68" s="1119"/>
      <c r="AU68" s="1119"/>
      <c r="AV68" s="1119"/>
      <c r="AW68" s="1119"/>
      <c r="AX68" s="1119"/>
      <c r="AY68" s="1119"/>
      <c r="AZ68" s="1119"/>
      <c r="BA68" s="1119"/>
      <c r="BB68" s="1119"/>
      <c r="BC68" s="1119"/>
      <c r="BD68" s="38"/>
      <c r="BE68" s="1148" t="s">
        <v>293</v>
      </c>
      <c r="BF68" s="1148"/>
      <c r="BG68" s="1148"/>
      <c r="BH68" s="1148"/>
      <c r="BI68" s="1148"/>
      <c r="BJ68" s="1148"/>
      <c r="BK68" s="1148"/>
      <c r="BL68" s="1148"/>
      <c r="BM68" s="1148"/>
    </row>
    <row r="69" spans="1:65" ht="8.25" customHeight="1" thickBot="1"/>
    <row r="70" spans="1:65" ht="29.25" customHeight="1">
      <c r="A70" s="1142" t="s">
        <v>0</v>
      </c>
      <c r="B70" s="1144" t="s">
        <v>352</v>
      </c>
      <c r="C70" s="1144"/>
      <c r="D70" s="1144" t="s">
        <v>353</v>
      </c>
      <c r="E70" s="1144"/>
      <c r="F70" s="1144" t="s">
        <v>354</v>
      </c>
      <c r="G70" s="1144"/>
      <c r="H70" s="1144" t="s">
        <v>355</v>
      </c>
      <c r="I70" s="1144"/>
      <c r="J70" s="1144" t="s">
        <v>356</v>
      </c>
      <c r="K70" s="1144"/>
      <c r="L70" s="1144"/>
      <c r="M70" s="1139" t="s">
        <v>386</v>
      </c>
      <c r="N70" s="1140"/>
      <c r="O70" s="1139" t="s">
        <v>387</v>
      </c>
      <c r="P70" s="1130"/>
      <c r="Q70" s="1140"/>
      <c r="R70" s="1139" t="s">
        <v>388</v>
      </c>
      <c r="S70" s="1130"/>
      <c r="T70" s="1141"/>
      <c r="U70" s="41"/>
      <c r="V70" s="1145" t="s">
        <v>0</v>
      </c>
      <c r="W70" s="1122" t="s">
        <v>352</v>
      </c>
      <c r="X70" s="1123"/>
      <c r="Y70" s="1122" t="s">
        <v>353</v>
      </c>
      <c r="Z70" s="1123"/>
      <c r="AA70" s="1122" t="s">
        <v>354</v>
      </c>
      <c r="AB70" s="1123"/>
      <c r="AC70" s="1122" t="s">
        <v>355</v>
      </c>
      <c r="AD70" s="1123"/>
      <c r="AE70" s="1122" t="s">
        <v>356</v>
      </c>
      <c r="AF70" s="1126"/>
      <c r="AG70" s="1123"/>
      <c r="AH70" s="1152" t="s">
        <v>386</v>
      </c>
      <c r="AI70" s="1154"/>
      <c r="AJ70" s="1152" t="s">
        <v>387</v>
      </c>
      <c r="AK70" s="1153"/>
      <c r="AL70" s="1154"/>
      <c r="AM70" s="1152" t="s">
        <v>388</v>
      </c>
      <c r="AN70" s="1153"/>
      <c r="AO70" s="1155"/>
      <c r="AP70" s="41"/>
      <c r="AQ70" s="1161" t="s">
        <v>0</v>
      </c>
      <c r="AR70" s="1134" t="s">
        <v>322</v>
      </c>
      <c r="AS70" s="1126"/>
      <c r="AT70" s="1126"/>
      <c r="AU70" s="1126"/>
      <c r="AV70" s="1126"/>
      <c r="AW70" s="1126"/>
      <c r="AX70" s="1126"/>
      <c r="AY70" s="1125"/>
      <c r="AZ70" s="475" t="s">
        <v>323</v>
      </c>
      <c r="BA70" s="476"/>
      <c r="BB70" s="477"/>
      <c r="BC70" s="1149" t="s">
        <v>324</v>
      </c>
      <c r="BD70" s="88"/>
      <c r="BE70" s="1142" t="s">
        <v>0</v>
      </c>
      <c r="BF70" s="1162" t="s">
        <v>256</v>
      </c>
      <c r="BG70" s="1162"/>
      <c r="BH70" s="1162"/>
      <c r="BI70" s="1162"/>
      <c r="BJ70" s="1162"/>
      <c r="BK70" s="1164" t="s">
        <v>476</v>
      </c>
      <c r="BL70" s="1162" t="s">
        <v>257</v>
      </c>
      <c r="BM70" s="1163"/>
    </row>
    <row r="71" spans="1:65" s="49" customFormat="1" ht="45.75" customHeight="1">
      <c r="A71" s="1143"/>
      <c r="B71" s="129" t="s">
        <v>313</v>
      </c>
      <c r="C71" s="129" t="s">
        <v>314</v>
      </c>
      <c r="D71" s="129" t="s">
        <v>313</v>
      </c>
      <c r="E71" s="129" t="s">
        <v>314</v>
      </c>
      <c r="F71" s="129" t="s">
        <v>313</v>
      </c>
      <c r="G71" s="129" t="s">
        <v>314</v>
      </c>
      <c r="H71" s="129" t="s">
        <v>313</v>
      </c>
      <c r="I71" s="129" t="s">
        <v>314</v>
      </c>
      <c r="J71" s="129" t="s">
        <v>313</v>
      </c>
      <c r="K71" s="1005"/>
      <c r="L71" s="129" t="s">
        <v>314</v>
      </c>
      <c r="M71" s="129" t="s">
        <v>313</v>
      </c>
      <c r="N71" s="261" t="s">
        <v>314</v>
      </c>
      <c r="O71" s="323" t="s">
        <v>313</v>
      </c>
      <c r="P71" s="989"/>
      <c r="Q71" s="323" t="s">
        <v>314</v>
      </c>
      <c r="R71" s="323" t="s">
        <v>313</v>
      </c>
      <c r="S71" s="977"/>
      <c r="T71" s="324" t="s">
        <v>314</v>
      </c>
      <c r="U71" s="45"/>
      <c r="V71" s="1146"/>
      <c r="W71" s="129" t="s">
        <v>313</v>
      </c>
      <c r="X71" s="129" t="s">
        <v>314</v>
      </c>
      <c r="Y71" s="129" t="s">
        <v>313</v>
      </c>
      <c r="Z71" s="129" t="s">
        <v>314</v>
      </c>
      <c r="AA71" s="129" t="s">
        <v>313</v>
      </c>
      <c r="AB71" s="129" t="s">
        <v>314</v>
      </c>
      <c r="AC71" s="129" t="s">
        <v>313</v>
      </c>
      <c r="AD71" s="129" t="s">
        <v>314</v>
      </c>
      <c r="AE71" s="129" t="s">
        <v>313</v>
      </c>
      <c r="AF71" s="1005"/>
      <c r="AG71" s="129" t="s">
        <v>314</v>
      </c>
      <c r="AH71" s="129" t="s">
        <v>313</v>
      </c>
      <c r="AI71" s="261" t="s">
        <v>314</v>
      </c>
      <c r="AJ71" s="323" t="s">
        <v>313</v>
      </c>
      <c r="AK71" s="989"/>
      <c r="AL71" s="323" t="s">
        <v>314</v>
      </c>
      <c r="AM71" s="323" t="s">
        <v>313</v>
      </c>
      <c r="AN71" s="977"/>
      <c r="AO71" s="466" t="s">
        <v>314</v>
      </c>
      <c r="AP71" s="45"/>
      <c r="AQ71" s="1146"/>
      <c r="AR71" s="490" t="s">
        <v>352</v>
      </c>
      <c r="AS71" s="490" t="s">
        <v>353</v>
      </c>
      <c r="AT71" s="490" t="s">
        <v>354</v>
      </c>
      <c r="AU71" s="490" t="s">
        <v>355</v>
      </c>
      <c r="AV71" s="490" t="s">
        <v>356</v>
      </c>
      <c r="AW71" s="690" t="s">
        <v>385</v>
      </c>
      <c r="AX71" s="690" t="s">
        <v>387</v>
      </c>
      <c r="AY71" s="690" t="s">
        <v>388</v>
      </c>
      <c r="AZ71" s="490" t="s">
        <v>474</v>
      </c>
      <c r="BA71" s="490" t="s">
        <v>475</v>
      </c>
      <c r="BB71" s="490" t="s">
        <v>1</v>
      </c>
      <c r="BC71" s="1150"/>
      <c r="BD71" s="43"/>
      <c r="BE71" s="1151"/>
      <c r="BF71" s="819" t="s">
        <v>258</v>
      </c>
      <c r="BG71" s="819" t="s">
        <v>347</v>
      </c>
      <c r="BH71" s="820" t="s">
        <v>348</v>
      </c>
      <c r="BI71" s="820" t="s">
        <v>261</v>
      </c>
      <c r="BJ71" s="820" t="s">
        <v>357</v>
      </c>
      <c r="BK71" s="1165"/>
      <c r="BL71" s="820" t="s">
        <v>263</v>
      </c>
      <c r="BM71" s="809" t="s">
        <v>264</v>
      </c>
    </row>
    <row r="72" spans="1:65" s="43" customFormat="1" ht="15" customHeight="1">
      <c r="A72" s="313" t="s">
        <v>34</v>
      </c>
      <c r="B72" s="78"/>
      <c r="C72" s="78"/>
      <c r="D72" s="78"/>
      <c r="E72" s="78"/>
      <c r="F72" s="78"/>
      <c r="G72" s="78"/>
      <c r="H72" s="78"/>
      <c r="I72" s="78"/>
      <c r="J72" s="78"/>
      <c r="K72" s="1032"/>
      <c r="L72" s="78"/>
      <c r="M72" s="86"/>
      <c r="N72" s="258"/>
      <c r="O72" s="128"/>
      <c r="P72" s="996"/>
      <c r="Q72" s="128"/>
      <c r="R72" s="128"/>
      <c r="S72" s="985"/>
      <c r="T72" s="314"/>
      <c r="U72" s="41"/>
      <c r="V72" s="197" t="s">
        <v>34</v>
      </c>
      <c r="W72" s="199"/>
      <c r="X72" s="199"/>
      <c r="Y72" s="199"/>
      <c r="Z72" s="199"/>
      <c r="AA72" s="199"/>
      <c r="AB72" s="199"/>
      <c r="AC72" s="199"/>
      <c r="AD72" s="199"/>
      <c r="AE72" s="199"/>
      <c r="AF72" s="1036"/>
      <c r="AG72" s="199"/>
      <c r="AH72" s="128"/>
      <c r="AI72" s="264"/>
      <c r="AJ72" s="128"/>
      <c r="AK72" s="996"/>
      <c r="AL72" s="128"/>
      <c r="AM72" s="128"/>
      <c r="AN72" s="985"/>
      <c r="AO72" s="200"/>
      <c r="AP72" s="41"/>
      <c r="AQ72" s="478" t="s">
        <v>34</v>
      </c>
      <c r="AR72" s="479"/>
      <c r="AS72" s="479"/>
      <c r="AT72" s="479"/>
      <c r="AU72" s="479"/>
      <c r="AV72" s="481"/>
      <c r="AW72" s="481"/>
      <c r="AX72" s="481"/>
      <c r="AY72" s="481"/>
      <c r="AZ72" s="481"/>
      <c r="BA72" s="481"/>
      <c r="BB72" s="481"/>
      <c r="BC72" s="471"/>
      <c r="BD72" s="38"/>
      <c r="BE72" s="821" t="s">
        <v>34</v>
      </c>
      <c r="BF72" s="822"/>
      <c r="BG72" s="822"/>
      <c r="BH72" s="823"/>
      <c r="BI72" s="823"/>
      <c r="BJ72" s="823"/>
      <c r="BK72" s="823"/>
      <c r="BL72" s="823"/>
      <c r="BM72" s="824"/>
    </row>
    <row r="73" spans="1:65" ht="17.25" customHeight="1">
      <c r="A73" s="315" t="s">
        <v>172</v>
      </c>
      <c r="B73" s="86">
        <v>14947</v>
      </c>
      <c r="C73" s="86">
        <v>7761</v>
      </c>
      <c r="D73" s="86">
        <v>7048</v>
      </c>
      <c r="E73" s="86">
        <v>3780</v>
      </c>
      <c r="F73" s="86">
        <v>4569</v>
      </c>
      <c r="G73" s="86">
        <v>2475</v>
      </c>
      <c r="H73" s="86">
        <v>2897</v>
      </c>
      <c r="I73" s="86">
        <v>1555</v>
      </c>
      <c r="J73" s="86">
        <v>1788</v>
      </c>
      <c r="K73" s="991"/>
      <c r="L73" s="86">
        <v>1021</v>
      </c>
      <c r="M73" s="86">
        <f t="shared" ref="M73:M86" si="78">+B73+D73+F73+H73+J73</f>
        <v>31249</v>
      </c>
      <c r="N73" s="258">
        <f t="shared" ref="N73:N86" si="79">+C73+E73+G73+I73+L73</f>
        <v>16592</v>
      </c>
      <c r="O73" s="93"/>
      <c r="P73" s="993"/>
      <c r="Q73" s="93"/>
      <c r="R73" s="93"/>
      <c r="S73" s="983"/>
      <c r="T73" s="316"/>
      <c r="V73" s="198" t="s">
        <v>172</v>
      </c>
      <c r="W73" s="93">
        <v>4171</v>
      </c>
      <c r="X73" s="93">
        <v>2171</v>
      </c>
      <c r="Y73" s="93">
        <v>1734</v>
      </c>
      <c r="Z73" s="93">
        <v>951</v>
      </c>
      <c r="AA73" s="93">
        <v>1185</v>
      </c>
      <c r="AB73" s="93">
        <v>645</v>
      </c>
      <c r="AC73" s="93">
        <v>568</v>
      </c>
      <c r="AD73" s="93">
        <v>291</v>
      </c>
      <c r="AE73" s="93">
        <v>240</v>
      </c>
      <c r="AF73" s="993"/>
      <c r="AG73" s="93">
        <v>125</v>
      </c>
      <c r="AH73" s="93">
        <f t="shared" ref="AH73:AH100" si="80">W73+Y73+AA73+AC73+AE73</f>
        <v>7898</v>
      </c>
      <c r="AI73" s="262">
        <f t="shared" ref="AI73:AI100" si="81">X73+Z73+AB73+AD73+AG73</f>
        <v>4183</v>
      </c>
      <c r="AJ73" s="93"/>
      <c r="AK73" s="993"/>
      <c r="AL73" s="93"/>
      <c r="AM73" s="93"/>
      <c r="AN73" s="983"/>
      <c r="AO73" s="273"/>
      <c r="AQ73" s="480" t="s">
        <v>172</v>
      </c>
      <c r="AR73" s="481">
        <v>274</v>
      </c>
      <c r="AS73" s="481">
        <v>215</v>
      </c>
      <c r="AT73" s="481">
        <v>169</v>
      </c>
      <c r="AU73" s="481">
        <v>129</v>
      </c>
      <c r="AV73" s="481">
        <v>93</v>
      </c>
      <c r="AW73" s="491">
        <f t="shared" ref="AW73:AW103" si="82">SUM(AR73:AV73)</f>
        <v>880</v>
      </c>
      <c r="AX73" s="491"/>
      <c r="AY73" s="491"/>
      <c r="AZ73" s="481">
        <v>438</v>
      </c>
      <c r="BA73" s="481">
        <v>81</v>
      </c>
      <c r="BB73" s="481">
        <f t="shared" ref="BB73:BB103" si="83">+BA73+AZ73</f>
        <v>519</v>
      </c>
      <c r="BC73" s="483">
        <v>248</v>
      </c>
      <c r="BE73" s="810" t="s">
        <v>172</v>
      </c>
      <c r="BF73" s="825">
        <v>197</v>
      </c>
      <c r="BG73" s="825">
        <v>262</v>
      </c>
      <c r="BH73" s="825">
        <v>43</v>
      </c>
      <c r="BI73" s="825"/>
      <c r="BJ73" s="812">
        <f t="shared" ref="BJ73:BJ85" si="84">SUM(BF73:BI73)</f>
        <v>502</v>
      </c>
      <c r="BK73" s="812"/>
      <c r="BL73" s="825">
        <v>11</v>
      </c>
      <c r="BM73" s="813"/>
    </row>
    <row r="74" spans="1:65" s="18" customFormat="1" ht="17.25" customHeight="1">
      <c r="A74" s="315" t="s">
        <v>173</v>
      </c>
      <c r="B74" s="86">
        <v>10495</v>
      </c>
      <c r="C74" s="86">
        <v>5189</v>
      </c>
      <c r="D74" s="86">
        <v>6456</v>
      </c>
      <c r="E74" s="86">
        <v>3121</v>
      </c>
      <c r="F74" s="86">
        <v>3836</v>
      </c>
      <c r="G74" s="86">
        <v>1868</v>
      </c>
      <c r="H74" s="86">
        <v>1742</v>
      </c>
      <c r="I74" s="86">
        <v>805</v>
      </c>
      <c r="J74" s="86">
        <v>1099</v>
      </c>
      <c r="K74" s="991"/>
      <c r="L74" s="86">
        <v>516</v>
      </c>
      <c r="M74" s="86">
        <f t="shared" si="78"/>
        <v>23628</v>
      </c>
      <c r="N74" s="258">
        <f t="shared" si="79"/>
        <v>11499</v>
      </c>
      <c r="O74" s="93">
        <v>884</v>
      </c>
      <c r="P74" s="993"/>
      <c r="Q74" s="93">
        <v>438</v>
      </c>
      <c r="R74" s="93">
        <v>791</v>
      </c>
      <c r="S74" s="983"/>
      <c r="T74" s="316">
        <v>354</v>
      </c>
      <c r="V74" s="198" t="s">
        <v>173</v>
      </c>
      <c r="W74" s="93">
        <v>1749</v>
      </c>
      <c r="X74" s="93">
        <v>849</v>
      </c>
      <c r="Y74" s="93">
        <v>1239</v>
      </c>
      <c r="Z74" s="93">
        <v>581</v>
      </c>
      <c r="AA74" s="93">
        <v>795</v>
      </c>
      <c r="AB74" s="93">
        <v>377</v>
      </c>
      <c r="AC74" s="93">
        <v>192</v>
      </c>
      <c r="AD74" s="93">
        <v>90</v>
      </c>
      <c r="AE74" s="93">
        <v>123</v>
      </c>
      <c r="AF74" s="993"/>
      <c r="AG74" s="93">
        <v>56</v>
      </c>
      <c r="AH74" s="93">
        <f t="shared" si="80"/>
        <v>4098</v>
      </c>
      <c r="AI74" s="262">
        <f t="shared" si="81"/>
        <v>1953</v>
      </c>
      <c r="AJ74" s="310">
        <v>27</v>
      </c>
      <c r="AK74" s="992"/>
      <c r="AL74" s="310">
        <v>10</v>
      </c>
      <c r="AM74" s="310">
        <v>1</v>
      </c>
      <c r="AN74" s="982"/>
      <c r="AO74" s="311">
        <v>0</v>
      </c>
      <c r="AQ74" s="480" t="s">
        <v>173</v>
      </c>
      <c r="AR74" s="481">
        <v>174</v>
      </c>
      <c r="AS74" s="481">
        <v>151</v>
      </c>
      <c r="AT74" s="481">
        <v>123</v>
      </c>
      <c r="AU74" s="481">
        <v>71</v>
      </c>
      <c r="AV74" s="481">
        <v>41</v>
      </c>
      <c r="AW74" s="491">
        <f t="shared" si="82"/>
        <v>560</v>
      </c>
      <c r="AX74" s="492">
        <v>5</v>
      </c>
      <c r="AY74" s="492">
        <v>5</v>
      </c>
      <c r="AZ74" s="481">
        <v>310</v>
      </c>
      <c r="BA74" s="481">
        <v>151</v>
      </c>
      <c r="BB74" s="481">
        <f t="shared" si="83"/>
        <v>461</v>
      </c>
      <c r="BC74" s="483">
        <v>224</v>
      </c>
      <c r="BD74" s="38"/>
      <c r="BE74" s="810" t="s">
        <v>173</v>
      </c>
      <c r="BF74" s="825">
        <v>180</v>
      </c>
      <c r="BG74" s="825">
        <v>225</v>
      </c>
      <c r="BH74" s="825">
        <v>84</v>
      </c>
      <c r="BI74" s="825">
        <v>2</v>
      </c>
      <c r="BJ74" s="812">
        <f t="shared" si="84"/>
        <v>491</v>
      </c>
      <c r="BK74" s="812">
        <v>51</v>
      </c>
      <c r="BL74" s="825">
        <v>29</v>
      </c>
      <c r="BM74" s="813"/>
    </row>
    <row r="75" spans="1:65" s="18" customFormat="1" ht="17.25" customHeight="1">
      <c r="A75" s="315" t="s">
        <v>174</v>
      </c>
      <c r="B75" s="86">
        <v>15902</v>
      </c>
      <c r="C75" s="86">
        <v>8054</v>
      </c>
      <c r="D75" s="86">
        <v>10144</v>
      </c>
      <c r="E75" s="86">
        <v>5165</v>
      </c>
      <c r="F75" s="86">
        <v>6768</v>
      </c>
      <c r="G75" s="86">
        <v>3443</v>
      </c>
      <c r="H75" s="86">
        <v>3962</v>
      </c>
      <c r="I75" s="86">
        <v>1993</v>
      </c>
      <c r="J75" s="86">
        <v>2846</v>
      </c>
      <c r="K75" s="991"/>
      <c r="L75" s="86">
        <v>1339</v>
      </c>
      <c r="M75" s="86">
        <f t="shared" si="78"/>
        <v>39622</v>
      </c>
      <c r="N75" s="258">
        <f t="shared" si="79"/>
        <v>19994</v>
      </c>
      <c r="O75" s="93"/>
      <c r="P75" s="993"/>
      <c r="Q75" s="93"/>
      <c r="R75" s="93"/>
      <c r="S75" s="983"/>
      <c r="T75" s="316"/>
      <c r="V75" s="198" t="s">
        <v>174</v>
      </c>
      <c r="W75" s="93">
        <v>1643</v>
      </c>
      <c r="X75" s="93">
        <v>836</v>
      </c>
      <c r="Y75" s="93">
        <v>2854</v>
      </c>
      <c r="Z75" s="93">
        <v>1440</v>
      </c>
      <c r="AA75" s="93">
        <v>1783</v>
      </c>
      <c r="AB75" s="93">
        <v>908</v>
      </c>
      <c r="AC75" s="93">
        <v>484</v>
      </c>
      <c r="AD75" s="93">
        <v>238</v>
      </c>
      <c r="AE75" s="93">
        <v>390</v>
      </c>
      <c r="AF75" s="993"/>
      <c r="AG75" s="93">
        <v>166</v>
      </c>
      <c r="AH75" s="93">
        <f t="shared" si="80"/>
        <v>7154</v>
      </c>
      <c r="AI75" s="262">
        <f t="shared" si="81"/>
        <v>3588</v>
      </c>
      <c r="AJ75" s="93"/>
      <c r="AK75" s="993"/>
      <c r="AL75" s="93"/>
      <c r="AM75" s="93"/>
      <c r="AN75" s="983"/>
      <c r="AO75" s="273"/>
      <c r="AQ75" s="480" t="s">
        <v>174</v>
      </c>
      <c r="AR75" s="481">
        <v>254</v>
      </c>
      <c r="AS75" s="481">
        <v>228</v>
      </c>
      <c r="AT75" s="481">
        <v>199</v>
      </c>
      <c r="AU75" s="481">
        <v>159</v>
      </c>
      <c r="AV75" s="481">
        <v>134</v>
      </c>
      <c r="AW75" s="491">
        <f t="shared" si="82"/>
        <v>974</v>
      </c>
      <c r="AX75" s="482"/>
      <c r="AY75" s="482"/>
      <c r="AZ75" s="481">
        <v>506</v>
      </c>
      <c r="BA75" s="481">
        <v>33</v>
      </c>
      <c r="BB75" s="481">
        <f t="shared" si="83"/>
        <v>539</v>
      </c>
      <c r="BC75" s="483">
        <v>191</v>
      </c>
      <c r="BD75" s="38"/>
      <c r="BE75" s="810" t="s">
        <v>174</v>
      </c>
      <c r="BF75" s="825">
        <v>361</v>
      </c>
      <c r="BG75" s="825">
        <v>239</v>
      </c>
      <c r="BH75" s="825">
        <v>25</v>
      </c>
      <c r="BI75" s="825"/>
      <c r="BJ75" s="812">
        <f t="shared" si="84"/>
        <v>625</v>
      </c>
      <c r="BK75" s="812"/>
      <c r="BL75" s="825">
        <v>48</v>
      </c>
      <c r="BM75" s="813"/>
    </row>
    <row r="76" spans="1:65" s="18" customFormat="1" ht="17.25" customHeight="1">
      <c r="A76" s="313" t="s">
        <v>267</v>
      </c>
      <c r="B76" s="86"/>
      <c r="C76" s="86"/>
      <c r="D76" s="86"/>
      <c r="E76" s="86"/>
      <c r="F76" s="86"/>
      <c r="G76" s="86"/>
      <c r="H76" s="86"/>
      <c r="I76" s="86"/>
      <c r="J76" s="86"/>
      <c r="K76" s="991"/>
      <c r="L76" s="86"/>
      <c r="M76" s="86">
        <f t="shared" si="78"/>
        <v>0</v>
      </c>
      <c r="N76" s="258">
        <f t="shared" si="79"/>
        <v>0</v>
      </c>
      <c r="O76" s="93"/>
      <c r="P76" s="993"/>
      <c r="Q76" s="93"/>
      <c r="R76" s="93"/>
      <c r="S76" s="983"/>
      <c r="T76" s="316"/>
      <c r="V76" s="197" t="s">
        <v>267</v>
      </c>
      <c r="W76" s="93"/>
      <c r="X76" s="93"/>
      <c r="Y76" s="93"/>
      <c r="Z76" s="93"/>
      <c r="AA76" s="93"/>
      <c r="AB76" s="93"/>
      <c r="AC76" s="93"/>
      <c r="AD76" s="93"/>
      <c r="AE76" s="93"/>
      <c r="AF76" s="993"/>
      <c r="AG76" s="93"/>
      <c r="AH76" s="93">
        <f t="shared" si="80"/>
        <v>0</v>
      </c>
      <c r="AI76" s="262">
        <f t="shared" si="81"/>
        <v>0</v>
      </c>
      <c r="AJ76" s="93"/>
      <c r="AK76" s="993"/>
      <c r="AL76" s="93"/>
      <c r="AM76" s="93"/>
      <c r="AN76" s="983"/>
      <c r="AO76" s="273"/>
      <c r="AQ76" s="478" t="s">
        <v>267</v>
      </c>
      <c r="AR76" s="481"/>
      <c r="AS76" s="481"/>
      <c r="AT76" s="481"/>
      <c r="AU76" s="481"/>
      <c r="AV76" s="481"/>
      <c r="AW76" s="491">
        <f t="shared" si="82"/>
        <v>0</v>
      </c>
      <c r="AX76" s="482"/>
      <c r="AY76" s="482"/>
      <c r="AZ76" s="481"/>
      <c r="BA76" s="481"/>
      <c r="BB76" s="481">
        <f t="shared" si="83"/>
        <v>0</v>
      </c>
      <c r="BC76" s="483"/>
      <c r="BD76" s="38"/>
      <c r="BE76" s="821" t="s">
        <v>267</v>
      </c>
      <c r="BF76" s="811"/>
      <c r="BG76" s="811"/>
      <c r="BH76" s="812"/>
      <c r="BI76" s="812"/>
      <c r="BJ76" s="812">
        <f t="shared" si="84"/>
        <v>0</v>
      </c>
      <c r="BK76" s="812"/>
      <c r="BL76" s="812"/>
      <c r="BM76" s="813"/>
    </row>
    <row r="77" spans="1:65" s="18" customFormat="1" ht="17.25" customHeight="1">
      <c r="A77" s="315" t="s">
        <v>175</v>
      </c>
      <c r="B77" s="86">
        <v>19716</v>
      </c>
      <c r="C77" s="86">
        <v>11047</v>
      </c>
      <c r="D77" s="86">
        <v>9314</v>
      </c>
      <c r="E77" s="86">
        <v>5308</v>
      </c>
      <c r="F77" s="86">
        <v>5366</v>
      </c>
      <c r="G77" s="86">
        <v>3024</v>
      </c>
      <c r="H77" s="86">
        <v>2555</v>
      </c>
      <c r="I77" s="86">
        <v>1542</v>
      </c>
      <c r="J77" s="86">
        <v>1564</v>
      </c>
      <c r="K77" s="991"/>
      <c r="L77" s="86">
        <v>876</v>
      </c>
      <c r="M77" s="86">
        <f t="shared" si="78"/>
        <v>38515</v>
      </c>
      <c r="N77" s="258">
        <f t="shared" si="79"/>
        <v>21797</v>
      </c>
      <c r="O77" s="93"/>
      <c r="P77" s="993"/>
      <c r="Q77" s="93"/>
      <c r="R77" s="93"/>
      <c r="S77" s="983"/>
      <c r="T77" s="316"/>
      <c r="V77" s="198" t="s">
        <v>175</v>
      </c>
      <c r="W77" s="93">
        <v>4411</v>
      </c>
      <c r="X77" s="93">
        <v>2514</v>
      </c>
      <c r="Y77" s="93">
        <v>1527</v>
      </c>
      <c r="Z77" s="93">
        <v>865</v>
      </c>
      <c r="AA77" s="93">
        <v>895</v>
      </c>
      <c r="AB77" s="93">
        <v>516</v>
      </c>
      <c r="AC77" s="93">
        <v>351</v>
      </c>
      <c r="AD77" s="93">
        <v>186</v>
      </c>
      <c r="AE77" s="93">
        <v>164</v>
      </c>
      <c r="AF77" s="993"/>
      <c r="AG77" s="93">
        <v>82</v>
      </c>
      <c r="AH77" s="93">
        <f t="shared" si="80"/>
        <v>7348</v>
      </c>
      <c r="AI77" s="262">
        <f t="shared" si="81"/>
        <v>4163</v>
      </c>
      <c r="AJ77" s="93"/>
      <c r="AK77" s="993"/>
      <c r="AL77" s="93"/>
      <c r="AM77" s="93"/>
      <c r="AN77" s="983"/>
      <c r="AO77" s="273"/>
      <c r="AQ77" s="480" t="s">
        <v>175</v>
      </c>
      <c r="AR77" s="481">
        <v>317</v>
      </c>
      <c r="AS77" s="481">
        <v>250</v>
      </c>
      <c r="AT77" s="481">
        <v>193</v>
      </c>
      <c r="AU77" s="481">
        <v>140</v>
      </c>
      <c r="AV77" s="481">
        <v>103</v>
      </c>
      <c r="AW77" s="491">
        <f t="shared" si="82"/>
        <v>1003</v>
      </c>
      <c r="AX77" s="482"/>
      <c r="AY77" s="482"/>
      <c r="AZ77" s="481">
        <v>222</v>
      </c>
      <c r="BA77" s="481">
        <v>248</v>
      </c>
      <c r="BB77" s="481">
        <f t="shared" si="83"/>
        <v>470</v>
      </c>
      <c r="BC77" s="483">
        <v>152</v>
      </c>
      <c r="BD77" s="38"/>
      <c r="BE77" s="810" t="s">
        <v>175</v>
      </c>
      <c r="BF77" s="811">
        <v>133</v>
      </c>
      <c r="BG77" s="812">
        <v>184</v>
      </c>
      <c r="BH77" s="812">
        <v>20</v>
      </c>
      <c r="BI77" s="812">
        <v>1</v>
      </c>
      <c r="BJ77" s="812">
        <f t="shared" si="84"/>
        <v>338</v>
      </c>
      <c r="BK77" s="812"/>
      <c r="BL77" s="826">
        <v>5</v>
      </c>
      <c r="BM77" s="813">
        <v>1</v>
      </c>
    </row>
    <row r="78" spans="1:65" s="18" customFormat="1" ht="17.25" customHeight="1">
      <c r="A78" s="315" t="s">
        <v>176</v>
      </c>
      <c r="B78" s="86">
        <v>2957</v>
      </c>
      <c r="C78" s="86">
        <v>1497</v>
      </c>
      <c r="D78" s="86">
        <v>1583</v>
      </c>
      <c r="E78" s="86">
        <v>816</v>
      </c>
      <c r="F78" s="86">
        <v>972</v>
      </c>
      <c r="G78" s="86">
        <v>504</v>
      </c>
      <c r="H78" s="86">
        <v>497</v>
      </c>
      <c r="I78" s="86">
        <v>276</v>
      </c>
      <c r="J78" s="86">
        <v>334</v>
      </c>
      <c r="K78" s="991"/>
      <c r="L78" s="86">
        <v>166</v>
      </c>
      <c r="M78" s="86">
        <f t="shared" si="78"/>
        <v>6343</v>
      </c>
      <c r="N78" s="258">
        <f t="shared" si="79"/>
        <v>3259</v>
      </c>
      <c r="O78" s="93"/>
      <c r="P78" s="993"/>
      <c r="Q78" s="93"/>
      <c r="R78" s="93"/>
      <c r="S78" s="983"/>
      <c r="T78" s="316"/>
      <c r="V78" s="201" t="s">
        <v>176</v>
      </c>
      <c r="W78" s="93">
        <v>873</v>
      </c>
      <c r="X78" s="93">
        <v>435</v>
      </c>
      <c r="Y78" s="93">
        <v>458</v>
      </c>
      <c r="Z78" s="93">
        <v>226</v>
      </c>
      <c r="AA78" s="93">
        <v>243</v>
      </c>
      <c r="AB78" s="93">
        <v>126</v>
      </c>
      <c r="AC78" s="93">
        <v>74</v>
      </c>
      <c r="AD78" s="93">
        <v>38</v>
      </c>
      <c r="AE78" s="93">
        <v>30</v>
      </c>
      <c r="AF78" s="993"/>
      <c r="AG78" s="93">
        <v>11</v>
      </c>
      <c r="AH78" s="93">
        <f t="shared" si="80"/>
        <v>1678</v>
      </c>
      <c r="AI78" s="262">
        <f t="shared" si="81"/>
        <v>836</v>
      </c>
      <c r="AJ78" s="93"/>
      <c r="AK78" s="993"/>
      <c r="AL78" s="93"/>
      <c r="AM78" s="93"/>
      <c r="AN78" s="983"/>
      <c r="AO78" s="273"/>
      <c r="AQ78" s="486" t="s">
        <v>176</v>
      </c>
      <c r="AR78" s="482">
        <v>76</v>
      </c>
      <c r="AS78" s="482">
        <v>68</v>
      </c>
      <c r="AT78" s="482">
        <v>49</v>
      </c>
      <c r="AU78" s="482">
        <v>24</v>
      </c>
      <c r="AV78" s="482">
        <v>22</v>
      </c>
      <c r="AW78" s="491">
        <f t="shared" si="82"/>
        <v>239</v>
      </c>
      <c r="AX78" s="482"/>
      <c r="AY78" s="482"/>
      <c r="AZ78" s="482">
        <v>76</v>
      </c>
      <c r="BA78" s="482">
        <v>40</v>
      </c>
      <c r="BB78" s="481">
        <f t="shared" si="83"/>
        <v>116</v>
      </c>
      <c r="BC78" s="483">
        <v>60</v>
      </c>
      <c r="BD78" s="38"/>
      <c r="BE78" s="827" t="s">
        <v>176</v>
      </c>
      <c r="BF78" s="811">
        <v>79</v>
      </c>
      <c r="BG78" s="811">
        <v>57</v>
      </c>
      <c r="BH78" s="811">
        <v>4</v>
      </c>
      <c r="BI78" s="812">
        <v>0</v>
      </c>
      <c r="BJ78" s="812">
        <f t="shared" si="84"/>
        <v>140</v>
      </c>
      <c r="BK78" s="812"/>
      <c r="BL78" s="826">
        <v>6</v>
      </c>
      <c r="BM78" s="813"/>
    </row>
    <row r="79" spans="1:65" s="18" customFormat="1" ht="17.25" customHeight="1">
      <c r="A79" s="315" t="s">
        <v>177</v>
      </c>
      <c r="B79" s="86">
        <v>2202</v>
      </c>
      <c r="C79" s="86">
        <v>1175</v>
      </c>
      <c r="D79" s="86">
        <v>964</v>
      </c>
      <c r="E79" s="86">
        <v>513</v>
      </c>
      <c r="F79" s="86">
        <v>717</v>
      </c>
      <c r="G79" s="86">
        <v>375</v>
      </c>
      <c r="H79" s="86">
        <v>344</v>
      </c>
      <c r="I79" s="86">
        <v>190</v>
      </c>
      <c r="J79" s="86">
        <v>249</v>
      </c>
      <c r="K79" s="991"/>
      <c r="L79" s="86">
        <v>133</v>
      </c>
      <c r="M79" s="86">
        <f t="shared" si="78"/>
        <v>4476</v>
      </c>
      <c r="N79" s="258">
        <f t="shared" si="79"/>
        <v>2386</v>
      </c>
      <c r="O79" s="93"/>
      <c r="P79" s="993"/>
      <c r="Q79" s="93"/>
      <c r="R79" s="93"/>
      <c r="S79" s="983"/>
      <c r="T79" s="316"/>
      <c r="V79" s="201" t="s">
        <v>177</v>
      </c>
      <c r="W79" s="93">
        <v>65</v>
      </c>
      <c r="X79" s="93">
        <v>34</v>
      </c>
      <c r="Y79" s="93">
        <v>101</v>
      </c>
      <c r="Z79" s="93">
        <v>61</v>
      </c>
      <c r="AA79" s="93">
        <v>57</v>
      </c>
      <c r="AB79" s="93">
        <v>30</v>
      </c>
      <c r="AC79" s="93">
        <v>11</v>
      </c>
      <c r="AD79" s="93">
        <v>3</v>
      </c>
      <c r="AE79" s="93">
        <v>16</v>
      </c>
      <c r="AF79" s="993"/>
      <c r="AG79" s="93">
        <v>1</v>
      </c>
      <c r="AH79" s="93">
        <f t="shared" si="80"/>
        <v>250</v>
      </c>
      <c r="AI79" s="262">
        <f t="shared" si="81"/>
        <v>129</v>
      </c>
      <c r="AJ79" s="93"/>
      <c r="AK79" s="993"/>
      <c r="AL79" s="93"/>
      <c r="AM79" s="93"/>
      <c r="AN79" s="983"/>
      <c r="AO79" s="273"/>
      <c r="AP79" s="214"/>
      <c r="AQ79" s="486" t="s">
        <v>177</v>
      </c>
      <c r="AR79" s="482">
        <v>57</v>
      </c>
      <c r="AS79" s="482">
        <v>47</v>
      </c>
      <c r="AT79" s="489">
        <v>44</v>
      </c>
      <c r="AU79" s="489">
        <v>32</v>
      </c>
      <c r="AV79" s="481">
        <v>29</v>
      </c>
      <c r="AW79" s="491">
        <f t="shared" si="82"/>
        <v>209</v>
      </c>
      <c r="AX79" s="481"/>
      <c r="AY79" s="481"/>
      <c r="AZ79" s="481">
        <v>67</v>
      </c>
      <c r="BA79" s="481">
        <v>26</v>
      </c>
      <c r="BB79" s="481">
        <f t="shared" si="83"/>
        <v>93</v>
      </c>
      <c r="BC79" s="487">
        <v>48</v>
      </c>
      <c r="BD79" s="38"/>
      <c r="BE79" s="827" t="s">
        <v>177</v>
      </c>
      <c r="BF79" s="811">
        <v>42</v>
      </c>
      <c r="BG79" s="812">
        <v>36</v>
      </c>
      <c r="BH79" s="811">
        <v>19</v>
      </c>
      <c r="BI79" s="812">
        <v>0</v>
      </c>
      <c r="BJ79" s="812">
        <f t="shared" si="84"/>
        <v>97</v>
      </c>
      <c r="BK79" s="812"/>
      <c r="BL79" s="826">
        <v>0</v>
      </c>
      <c r="BM79" s="813"/>
    </row>
    <row r="80" spans="1:65" s="18" customFormat="1" ht="17.25" customHeight="1">
      <c r="A80" s="315" t="s">
        <v>178</v>
      </c>
      <c r="B80" s="86">
        <v>3070</v>
      </c>
      <c r="C80" s="86">
        <v>1569</v>
      </c>
      <c r="D80" s="86">
        <v>1778</v>
      </c>
      <c r="E80" s="86">
        <v>870</v>
      </c>
      <c r="F80" s="86">
        <v>1192</v>
      </c>
      <c r="G80" s="86">
        <v>593</v>
      </c>
      <c r="H80" s="86">
        <v>640</v>
      </c>
      <c r="I80" s="86">
        <v>281</v>
      </c>
      <c r="J80" s="86">
        <v>387</v>
      </c>
      <c r="K80" s="991"/>
      <c r="L80" s="86">
        <v>192</v>
      </c>
      <c r="M80" s="86">
        <f t="shared" si="78"/>
        <v>7067</v>
      </c>
      <c r="N80" s="258">
        <f t="shared" si="79"/>
        <v>3505</v>
      </c>
      <c r="O80" s="93"/>
      <c r="P80" s="993"/>
      <c r="Q80" s="93"/>
      <c r="R80" s="93"/>
      <c r="S80" s="983"/>
      <c r="T80" s="316"/>
      <c r="V80" s="201" t="s">
        <v>178</v>
      </c>
      <c r="W80" s="93">
        <v>1474</v>
      </c>
      <c r="X80" s="93">
        <v>757</v>
      </c>
      <c r="Y80" s="93">
        <v>482</v>
      </c>
      <c r="Z80" s="93">
        <v>223</v>
      </c>
      <c r="AA80" s="93">
        <v>210</v>
      </c>
      <c r="AB80" s="93">
        <v>100</v>
      </c>
      <c r="AC80" s="93">
        <v>73</v>
      </c>
      <c r="AD80" s="93">
        <v>27</v>
      </c>
      <c r="AE80" s="93">
        <v>19</v>
      </c>
      <c r="AF80" s="993"/>
      <c r="AG80" s="93">
        <v>11</v>
      </c>
      <c r="AH80" s="93">
        <f t="shared" si="80"/>
        <v>2258</v>
      </c>
      <c r="AI80" s="262">
        <f t="shared" si="81"/>
        <v>1118</v>
      </c>
      <c r="AJ80" s="93"/>
      <c r="AK80" s="993"/>
      <c r="AL80" s="93"/>
      <c r="AM80" s="93"/>
      <c r="AN80" s="983"/>
      <c r="AO80" s="273"/>
      <c r="AQ80" s="486" t="s">
        <v>178</v>
      </c>
      <c r="AR80" s="481">
        <v>85</v>
      </c>
      <c r="AS80" s="481">
        <v>78</v>
      </c>
      <c r="AT80" s="481">
        <v>72</v>
      </c>
      <c r="AU80" s="481">
        <v>55</v>
      </c>
      <c r="AV80" s="481">
        <v>34</v>
      </c>
      <c r="AW80" s="491">
        <f t="shared" si="82"/>
        <v>324</v>
      </c>
      <c r="AX80" s="482"/>
      <c r="AY80" s="482"/>
      <c r="AZ80" s="481">
        <v>105</v>
      </c>
      <c r="BA80" s="481">
        <v>13</v>
      </c>
      <c r="BB80" s="481">
        <f t="shared" si="83"/>
        <v>118</v>
      </c>
      <c r="BC80" s="483">
        <v>74</v>
      </c>
      <c r="BD80" s="38"/>
      <c r="BE80" s="827" t="s">
        <v>178</v>
      </c>
      <c r="BF80" s="811">
        <v>75</v>
      </c>
      <c r="BG80" s="812">
        <v>75</v>
      </c>
      <c r="BH80" s="812">
        <v>8</v>
      </c>
      <c r="BI80" s="812">
        <v>1</v>
      </c>
      <c r="BJ80" s="812">
        <f t="shared" si="84"/>
        <v>159</v>
      </c>
      <c r="BK80" s="812"/>
      <c r="BL80" s="826">
        <v>2</v>
      </c>
      <c r="BM80" s="813"/>
    </row>
    <row r="81" spans="1:65" s="18" customFormat="1" ht="17.25" customHeight="1">
      <c r="A81" s="315" t="s">
        <v>179</v>
      </c>
      <c r="B81" s="86">
        <v>14344</v>
      </c>
      <c r="C81" s="86">
        <v>7626</v>
      </c>
      <c r="D81" s="86">
        <v>8542</v>
      </c>
      <c r="E81" s="86">
        <v>4645</v>
      </c>
      <c r="F81" s="86">
        <v>5212</v>
      </c>
      <c r="G81" s="86">
        <v>2826</v>
      </c>
      <c r="H81" s="86">
        <v>3025</v>
      </c>
      <c r="I81" s="86">
        <v>1575</v>
      </c>
      <c r="J81" s="86">
        <v>1605</v>
      </c>
      <c r="K81" s="991"/>
      <c r="L81" s="86">
        <v>798</v>
      </c>
      <c r="M81" s="86">
        <f t="shared" si="78"/>
        <v>32728</v>
      </c>
      <c r="N81" s="258">
        <f t="shared" si="79"/>
        <v>17470</v>
      </c>
      <c r="O81" s="93"/>
      <c r="P81" s="993"/>
      <c r="Q81" s="93"/>
      <c r="R81" s="93"/>
      <c r="S81" s="983"/>
      <c r="T81" s="316"/>
      <c r="V81" s="201" t="s">
        <v>179</v>
      </c>
      <c r="W81" s="93">
        <v>430</v>
      </c>
      <c r="X81" s="93">
        <v>204</v>
      </c>
      <c r="Y81" s="93">
        <v>996</v>
      </c>
      <c r="Z81" s="93">
        <v>535</v>
      </c>
      <c r="AA81" s="93">
        <v>524</v>
      </c>
      <c r="AB81" s="93">
        <v>276</v>
      </c>
      <c r="AC81" s="93">
        <v>120</v>
      </c>
      <c r="AD81" s="93">
        <v>62</v>
      </c>
      <c r="AE81" s="93">
        <v>9</v>
      </c>
      <c r="AF81" s="993"/>
      <c r="AG81" s="93">
        <v>6</v>
      </c>
      <c r="AH81" s="93">
        <f t="shared" si="80"/>
        <v>2079</v>
      </c>
      <c r="AI81" s="262">
        <f t="shared" si="81"/>
        <v>1083</v>
      </c>
      <c r="AJ81" s="93"/>
      <c r="AK81" s="993"/>
      <c r="AL81" s="93"/>
      <c r="AM81" s="93"/>
      <c r="AN81" s="983"/>
      <c r="AO81" s="273"/>
      <c r="AQ81" s="486" t="s">
        <v>179</v>
      </c>
      <c r="AR81" s="481">
        <v>286</v>
      </c>
      <c r="AS81" s="481">
        <v>241</v>
      </c>
      <c r="AT81" s="481">
        <v>192</v>
      </c>
      <c r="AU81" s="481">
        <v>137</v>
      </c>
      <c r="AV81" s="481">
        <v>87</v>
      </c>
      <c r="AW81" s="491">
        <f t="shared" si="82"/>
        <v>943</v>
      </c>
      <c r="AX81" s="482"/>
      <c r="AY81" s="482"/>
      <c r="AZ81" s="481">
        <v>403</v>
      </c>
      <c r="BA81" s="481">
        <v>94</v>
      </c>
      <c r="BB81" s="481">
        <f t="shared" si="83"/>
        <v>497</v>
      </c>
      <c r="BC81" s="483">
        <v>211</v>
      </c>
      <c r="BD81" s="38"/>
      <c r="BE81" s="827" t="s">
        <v>179</v>
      </c>
      <c r="BF81" s="811">
        <v>198</v>
      </c>
      <c r="BG81" s="812">
        <v>236</v>
      </c>
      <c r="BH81" s="812">
        <v>74</v>
      </c>
      <c r="BI81" s="812">
        <v>2</v>
      </c>
      <c r="BJ81" s="812">
        <f t="shared" si="84"/>
        <v>510</v>
      </c>
      <c r="BK81" s="812"/>
      <c r="BL81" s="826">
        <v>28</v>
      </c>
      <c r="BM81" s="813"/>
    </row>
    <row r="82" spans="1:65" s="18" customFormat="1" ht="17.25" customHeight="1">
      <c r="A82" s="315" t="s">
        <v>180</v>
      </c>
      <c r="B82" s="86">
        <v>7341</v>
      </c>
      <c r="C82" s="86">
        <v>4029</v>
      </c>
      <c r="D82" s="86">
        <v>3452</v>
      </c>
      <c r="E82" s="86">
        <v>1840</v>
      </c>
      <c r="F82" s="86">
        <v>2177</v>
      </c>
      <c r="G82" s="86">
        <v>1232</v>
      </c>
      <c r="H82" s="86">
        <v>1164</v>
      </c>
      <c r="I82" s="86">
        <v>591</v>
      </c>
      <c r="J82" s="86">
        <v>823</v>
      </c>
      <c r="K82" s="991"/>
      <c r="L82" s="86">
        <v>480</v>
      </c>
      <c r="M82" s="86">
        <f t="shared" si="78"/>
        <v>14957</v>
      </c>
      <c r="N82" s="258">
        <f t="shared" si="79"/>
        <v>8172</v>
      </c>
      <c r="O82" s="93"/>
      <c r="P82" s="993"/>
      <c r="Q82" s="93"/>
      <c r="R82" s="93"/>
      <c r="S82" s="983"/>
      <c r="T82" s="316"/>
      <c r="V82" s="201" t="s">
        <v>180</v>
      </c>
      <c r="W82" s="93">
        <v>1820</v>
      </c>
      <c r="X82" s="93">
        <v>1053</v>
      </c>
      <c r="Y82" s="93">
        <v>622</v>
      </c>
      <c r="Z82" s="93">
        <v>331</v>
      </c>
      <c r="AA82" s="93">
        <v>266</v>
      </c>
      <c r="AB82" s="93">
        <v>133</v>
      </c>
      <c r="AC82" s="93">
        <v>147</v>
      </c>
      <c r="AD82" s="93">
        <v>82</v>
      </c>
      <c r="AE82" s="93">
        <v>34</v>
      </c>
      <c r="AF82" s="993"/>
      <c r="AG82" s="93">
        <v>24</v>
      </c>
      <c r="AH82" s="93">
        <f t="shared" si="80"/>
        <v>2889</v>
      </c>
      <c r="AI82" s="262">
        <f t="shared" si="81"/>
        <v>1623</v>
      </c>
      <c r="AJ82" s="93"/>
      <c r="AK82" s="993"/>
      <c r="AL82" s="93"/>
      <c r="AM82" s="93"/>
      <c r="AN82" s="983"/>
      <c r="AO82" s="273"/>
      <c r="AQ82" s="486" t="s">
        <v>180</v>
      </c>
      <c r="AR82" s="481">
        <v>125</v>
      </c>
      <c r="AS82" s="481">
        <v>90</v>
      </c>
      <c r="AT82" s="481">
        <v>67</v>
      </c>
      <c r="AU82" s="481">
        <v>43</v>
      </c>
      <c r="AV82" s="481">
        <v>38</v>
      </c>
      <c r="AW82" s="491">
        <f t="shared" si="82"/>
        <v>363</v>
      </c>
      <c r="AX82" s="482"/>
      <c r="AY82" s="482"/>
      <c r="AZ82" s="481">
        <v>141</v>
      </c>
      <c r="BA82" s="481">
        <v>34</v>
      </c>
      <c r="BB82" s="481">
        <f t="shared" si="83"/>
        <v>175</v>
      </c>
      <c r="BC82" s="483">
        <v>67</v>
      </c>
      <c r="BD82" s="38"/>
      <c r="BE82" s="827" t="s">
        <v>180</v>
      </c>
      <c r="BF82" s="811">
        <v>118</v>
      </c>
      <c r="BG82" s="812">
        <v>70</v>
      </c>
      <c r="BH82" s="812">
        <v>52</v>
      </c>
      <c r="BI82" s="812">
        <v>4</v>
      </c>
      <c r="BJ82" s="812">
        <f t="shared" si="84"/>
        <v>244</v>
      </c>
      <c r="BK82" s="812"/>
      <c r="BL82" s="826">
        <v>11</v>
      </c>
      <c r="BM82" s="813"/>
    </row>
    <row r="83" spans="1:65" s="47" customFormat="1" ht="17.25" customHeight="1">
      <c r="A83" s="315" t="s">
        <v>181</v>
      </c>
      <c r="B83" s="92">
        <v>5511</v>
      </c>
      <c r="C83" s="92">
        <v>2738</v>
      </c>
      <c r="D83" s="92">
        <v>3873</v>
      </c>
      <c r="E83" s="92">
        <v>1970</v>
      </c>
      <c r="F83" s="92">
        <v>2565</v>
      </c>
      <c r="G83" s="92">
        <v>1264</v>
      </c>
      <c r="H83" s="92">
        <v>1332</v>
      </c>
      <c r="I83" s="92">
        <v>665</v>
      </c>
      <c r="J83" s="92">
        <v>885</v>
      </c>
      <c r="K83" s="1033"/>
      <c r="L83" s="92">
        <v>432</v>
      </c>
      <c r="M83" s="92">
        <f t="shared" si="78"/>
        <v>14166</v>
      </c>
      <c r="N83" s="259">
        <f t="shared" si="79"/>
        <v>7069</v>
      </c>
      <c r="O83" s="317"/>
      <c r="P83" s="997"/>
      <c r="Q83" s="317"/>
      <c r="R83" s="271"/>
      <c r="S83" s="986"/>
      <c r="T83" s="318"/>
      <c r="V83" s="201" t="s">
        <v>181</v>
      </c>
      <c r="W83" s="93">
        <v>0</v>
      </c>
      <c r="X83" s="93">
        <v>0</v>
      </c>
      <c r="Y83" s="93">
        <v>690</v>
      </c>
      <c r="Z83" s="93">
        <v>358</v>
      </c>
      <c r="AA83" s="93">
        <v>437</v>
      </c>
      <c r="AB83" s="93">
        <v>210</v>
      </c>
      <c r="AC83" s="93">
        <v>1</v>
      </c>
      <c r="AD83" s="93">
        <v>1</v>
      </c>
      <c r="AE83" s="93">
        <v>55</v>
      </c>
      <c r="AF83" s="993"/>
      <c r="AG83" s="93">
        <v>26</v>
      </c>
      <c r="AH83" s="93">
        <f t="shared" si="80"/>
        <v>1183</v>
      </c>
      <c r="AI83" s="262">
        <f t="shared" si="81"/>
        <v>595</v>
      </c>
      <c r="AJ83" s="310"/>
      <c r="AK83" s="992"/>
      <c r="AL83" s="310"/>
      <c r="AM83" s="310"/>
      <c r="AN83" s="982"/>
      <c r="AO83" s="311"/>
      <c r="AP83" s="215"/>
      <c r="AQ83" s="486" t="s">
        <v>181</v>
      </c>
      <c r="AR83" s="481">
        <v>134</v>
      </c>
      <c r="AS83" s="481">
        <v>125</v>
      </c>
      <c r="AT83" s="481">
        <v>109</v>
      </c>
      <c r="AU83" s="481">
        <v>69</v>
      </c>
      <c r="AV83" s="481">
        <v>47</v>
      </c>
      <c r="AW83" s="491">
        <f t="shared" si="82"/>
        <v>484</v>
      </c>
      <c r="AX83" s="481"/>
      <c r="AY83" s="481"/>
      <c r="AZ83" s="481">
        <v>200</v>
      </c>
      <c r="BA83" s="481">
        <v>65</v>
      </c>
      <c r="BB83" s="481">
        <f t="shared" si="83"/>
        <v>265</v>
      </c>
      <c r="BC83" s="487">
        <v>106</v>
      </c>
      <c r="BD83" s="38"/>
      <c r="BE83" s="827" t="s">
        <v>181</v>
      </c>
      <c r="BF83" s="811">
        <v>115</v>
      </c>
      <c r="BG83" s="811">
        <v>169</v>
      </c>
      <c r="BH83" s="811">
        <v>24</v>
      </c>
      <c r="BI83" s="812">
        <v>6</v>
      </c>
      <c r="BJ83" s="812">
        <f t="shared" si="84"/>
        <v>314</v>
      </c>
      <c r="BK83" s="812"/>
      <c r="BL83" s="826">
        <v>14</v>
      </c>
      <c r="BM83" s="828"/>
    </row>
    <row r="84" spans="1:65" s="18" customFormat="1" ht="17.25" customHeight="1">
      <c r="A84" s="315" t="s">
        <v>182</v>
      </c>
      <c r="B84" s="86">
        <v>3455</v>
      </c>
      <c r="C84" s="86">
        <v>1671</v>
      </c>
      <c r="D84" s="86">
        <v>2955</v>
      </c>
      <c r="E84" s="86">
        <v>1447</v>
      </c>
      <c r="F84" s="86">
        <v>2546</v>
      </c>
      <c r="G84" s="86">
        <v>1236</v>
      </c>
      <c r="H84" s="86">
        <v>2285</v>
      </c>
      <c r="I84" s="86">
        <v>1185</v>
      </c>
      <c r="J84" s="86">
        <v>1587</v>
      </c>
      <c r="K84" s="991"/>
      <c r="L84" s="86">
        <v>828</v>
      </c>
      <c r="M84" s="86">
        <f t="shared" si="78"/>
        <v>12828</v>
      </c>
      <c r="N84" s="258">
        <f t="shared" si="79"/>
        <v>6367</v>
      </c>
      <c r="O84" s="93"/>
      <c r="P84" s="993"/>
      <c r="Q84" s="93"/>
      <c r="R84" s="93"/>
      <c r="S84" s="983"/>
      <c r="T84" s="316"/>
      <c r="V84" s="201" t="s">
        <v>182</v>
      </c>
      <c r="W84" s="93">
        <v>767</v>
      </c>
      <c r="X84" s="93">
        <v>371</v>
      </c>
      <c r="Y84" s="93">
        <v>549</v>
      </c>
      <c r="Z84" s="93">
        <v>268</v>
      </c>
      <c r="AA84" s="93">
        <v>486</v>
      </c>
      <c r="AB84" s="93">
        <v>222</v>
      </c>
      <c r="AC84" s="93">
        <v>403</v>
      </c>
      <c r="AD84" s="93">
        <v>182</v>
      </c>
      <c r="AE84" s="93">
        <v>95</v>
      </c>
      <c r="AF84" s="993"/>
      <c r="AG84" s="93">
        <v>48</v>
      </c>
      <c r="AH84" s="93">
        <f t="shared" si="80"/>
        <v>2300</v>
      </c>
      <c r="AI84" s="262">
        <f t="shared" si="81"/>
        <v>1091</v>
      </c>
      <c r="AJ84" s="93"/>
      <c r="AK84" s="993"/>
      <c r="AL84" s="93"/>
      <c r="AM84" s="93"/>
      <c r="AN84" s="983"/>
      <c r="AO84" s="273"/>
      <c r="AQ84" s="486" t="s">
        <v>182</v>
      </c>
      <c r="AR84" s="481">
        <v>72</v>
      </c>
      <c r="AS84" s="481">
        <v>63</v>
      </c>
      <c r="AT84" s="481">
        <v>59</v>
      </c>
      <c r="AU84" s="481">
        <v>53</v>
      </c>
      <c r="AV84" s="481">
        <v>38</v>
      </c>
      <c r="AW84" s="491">
        <f t="shared" si="82"/>
        <v>285</v>
      </c>
      <c r="AX84" s="482"/>
      <c r="AY84" s="482"/>
      <c r="AZ84" s="481">
        <v>209</v>
      </c>
      <c r="BA84" s="481">
        <v>1</v>
      </c>
      <c r="BB84" s="481">
        <f t="shared" si="83"/>
        <v>210</v>
      </c>
      <c r="BC84" s="483">
        <v>20</v>
      </c>
      <c r="BD84" s="38"/>
      <c r="BE84" s="827" t="s">
        <v>182</v>
      </c>
      <c r="BF84" s="811">
        <v>180</v>
      </c>
      <c r="BG84" s="812">
        <v>49</v>
      </c>
      <c r="BH84" s="812">
        <v>41</v>
      </c>
      <c r="BI84" s="812">
        <v>2</v>
      </c>
      <c r="BJ84" s="812">
        <f t="shared" si="84"/>
        <v>272</v>
      </c>
      <c r="BK84" s="812"/>
      <c r="BL84" s="826">
        <v>158</v>
      </c>
      <c r="BM84" s="813">
        <v>1</v>
      </c>
    </row>
    <row r="85" spans="1:65" s="18" customFormat="1" ht="17.25" customHeight="1">
      <c r="A85" s="315" t="s">
        <v>183</v>
      </c>
      <c r="B85" s="86">
        <v>18792</v>
      </c>
      <c r="C85" s="86">
        <v>9466</v>
      </c>
      <c r="D85" s="86">
        <v>11910</v>
      </c>
      <c r="E85" s="86">
        <v>6225</v>
      </c>
      <c r="F85" s="86">
        <v>8878</v>
      </c>
      <c r="G85" s="86">
        <v>4642</v>
      </c>
      <c r="H85" s="86">
        <v>6243</v>
      </c>
      <c r="I85" s="86">
        <v>3338</v>
      </c>
      <c r="J85" s="86">
        <v>4096</v>
      </c>
      <c r="K85" s="991"/>
      <c r="L85" s="86">
        <v>2212</v>
      </c>
      <c r="M85" s="86">
        <f t="shared" si="78"/>
        <v>49919</v>
      </c>
      <c r="N85" s="258">
        <f t="shared" si="79"/>
        <v>25883</v>
      </c>
      <c r="O85" s="93"/>
      <c r="P85" s="993"/>
      <c r="Q85" s="93"/>
      <c r="R85" s="93"/>
      <c r="S85" s="983"/>
      <c r="T85" s="316"/>
      <c r="V85" s="198" t="s">
        <v>183</v>
      </c>
      <c r="W85" s="93">
        <v>5415</v>
      </c>
      <c r="X85" s="93">
        <v>2659</v>
      </c>
      <c r="Y85" s="93">
        <v>2739</v>
      </c>
      <c r="Z85" s="93">
        <v>1402</v>
      </c>
      <c r="AA85" s="93">
        <v>1932</v>
      </c>
      <c r="AB85" s="93">
        <v>991</v>
      </c>
      <c r="AC85" s="93">
        <v>1011</v>
      </c>
      <c r="AD85" s="93">
        <v>559</v>
      </c>
      <c r="AE85" s="93">
        <v>203</v>
      </c>
      <c r="AF85" s="993"/>
      <c r="AG85" s="93">
        <v>103</v>
      </c>
      <c r="AH85" s="93">
        <f t="shared" si="80"/>
        <v>11300</v>
      </c>
      <c r="AI85" s="262">
        <f t="shared" si="81"/>
        <v>5714</v>
      </c>
      <c r="AJ85" s="93"/>
      <c r="AK85" s="993"/>
      <c r="AL85" s="93"/>
      <c r="AM85" s="93"/>
      <c r="AN85" s="983"/>
      <c r="AO85" s="273"/>
      <c r="AQ85" s="480" t="s">
        <v>183</v>
      </c>
      <c r="AR85" s="481">
        <v>316</v>
      </c>
      <c r="AS85" s="481">
        <v>273</v>
      </c>
      <c r="AT85" s="481">
        <v>241</v>
      </c>
      <c r="AU85" s="481">
        <v>200</v>
      </c>
      <c r="AV85" s="481">
        <v>168</v>
      </c>
      <c r="AW85" s="491">
        <f t="shared" si="82"/>
        <v>1198</v>
      </c>
      <c r="AX85" s="482"/>
      <c r="AY85" s="482"/>
      <c r="AZ85" s="481">
        <v>651</v>
      </c>
      <c r="BA85" s="481">
        <v>34</v>
      </c>
      <c r="BB85" s="481">
        <f t="shared" si="83"/>
        <v>685</v>
      </c>
      <c r="BC85" s="483">
        <v>194</v>
      </c>
      <c r="BD85" s="38"/>
      <c r="BE85" s="810" t="s">
        <v>183</v>
      </c>
      <c r="BF85" s="812">
        <v>487</v>
      </c>
      <c r="BG85" s="811">
        <v>284</v>
      </c>
      <c r="BH85" s="812">
        <v>162</v>
      </c>
      <c r="BI85" s="812">
        <v>2</v>
      </c>
      <c r="BJ85" s="812">
        <f t="shared" si="84"/>
        <v>935</v>
      </c>
      <c r="BK85" s="812"/>
      <c r="BL85" s="826">
        <v>87</v>
      </c>
      <c r="BM85" s="813">
        <v>2</v>
      </c>
    </row>
    <row r="86" spans="1:65" s="18" customFormat="1" ht="17.25" customHeight="1">
      <c r="A86" s="313" t="s">
        <v>268</v>
      </c>
      <c r="B86" s="86"/>
      <c r="C86" s="86"/>
      <c r="D86" s="86"/>
      <c r="E86" s="86"/>
      <c r="F86" s="86"/>
      <c r="G86" s="86"/>
      <c r="H86" s="86"/>
      <c r="I86" s="86"/>
      <c r="J86" s="86"/>
      <c r="K86" s="991"/>
      <c r="L86" s="86"/>
      <c r="M86" s="86">
        <f t="shared" si="78"/>
        <v>0</v>
      </c>
      <c r="N86" s="258">
        <f t="shared" si="79"/>
        <v>0</v>
      </c>
      <c r="O86" s="93"/>
      <c r="P86" s="993"/>
      <c r="Q86" s="93"/>
      <c r="R86" s="93"/>
      <c r="S86" s="983"/>
      <c r="T86" s="316"/>
      <c r="V86" s="197" t="s">
        <v>268</v>
      </c>
      <c r="W86" s="93"/>
      <c r="X86" s="93"/>
      <c r="Y86" s="93"/>
      <c r="Z86" s="93"/>
      <c r="AA86" s="93"/>
      <c r="AB86" s="93"/>
      <c r="AC86" s="93"/>
      <c r="AD86" s="93"/>
      <c r="AE86" s="93"/>
      <c r="AF86" s="993"/>
      <c r="AG86" s="93"/>
      <c r="AH86" s="93">
        <f t="shared" si="80"/>
        <v>0</v>
      </c>
      <c r="AI86" s="262">
        <f t="shared" si="81"/>
        <v>0</v>
      </c>
      <c r="AJ86" s="93"/>
      <c r="AK86" s="993"/>
      <c r="AL86" s="93"/>
      <c r="AM86" s="93"/>
      <c r="AN86" s="983"/>
      <c r="AO86" s="273"/>
      <c r="AQ86" s="478" t="s">
        <v>268</v>
      </c>
      <c r="AR86" s="481"/>
      <c r="AS86" s="481"/>
      <c r="AT86" s="481"/>
      <c r="AU86" s="481"/>
      <c r="AV86" s="481"/>
      <c r="AW86" s="491">
        <f t="shared" si="82"/>
        <v>0</v>
      </c>
      <c r="AX86" s="482"/>
      <c r="AY86" s="482"/>
      <c r="AZ86" s="481"/>
      <c r="BA86" s="481"/>
      <c r="BB86" s="481">
        <f t="shared" si="83"/>
        <v>0</v>
      </c>
      <c r="BC86" s="483"/>
      <c r="BD86" s="38"/>
      <c r="BE86" s="821" t="s">
        <v>268</v>
      </c>
      <c r="BF86" s="811"/>
      <c r="BG86" s="811"/>
      <c r="BH86" s="812"/>
      <c r="BI86" s="812"/>
      <c r="BJ86" s="812"/>
      <c r="BK86" s="812"/>
      <c r="BL86" s="812"/>
      <c r="BM86" s="813"/>
    </row>
    <row r="87" spans="1:65" s="18" customFormat="1" ht="17.25" customHeight="1">
      <c r="A87" s="315" t="s">
        <v>184</v>
      </c>
      <c r="B87" s="86">
        <v>4642</v>
      </c>
      <c r="C87" s="86">
        <v>2289</v>
      </c>
      <c r="D87" s="86">
        <v>1635</v>
      </c>
      <c r="E87" s="86">
        <v>754</v>
      </c>
      <c r="F87" s="86">
        <v>1042</v>
      </c>
      <c r="G87" s="86">
        <v>429</v>
      </c>
      <c r="H87" s="86">
        <v>469</v>
      </c>
      <c r="I87" s="86">
        <v>171</v>
      </c>
      <c r="J87" s="86">
        <v>285</v>
      </c>
      <c r="K87" s="991"/>
      <c r="L87" s="86">
        <v>122</v>
      </c>
      <c r="M87" s="86">
        <v>8073</v>
      </c>
      <c r="N87" s="258">
        <v>3765</v>
      </c>
      <c r="O87" s="93"/>
      <c r="P87" s="993"/>
      <c r="Q87" s="93"/>
      <c r="R87" s="93"/>
      <c r="S87" s="983"/>
      <c r="T87" s="316"/>
      <c r="V87" s="198" t="s">
        <v>184</v>
      </c>
      <c r="W87" s="93">
        <v>1472</v>
      </c>
      <c r="X87" s="93">
        <v>680</v>
      </c>
      <c r="Y87" s="93">
        <v>377</v>
      </c>
      <c r="Z87" s="93">
        <v>161</v>
      </c>
      <c r="AA87" s="93">
        <v>199</v>
      </c>
      <c r="AB87" s="93">
        <v>84</v>
      </c>
      <c r="AC87" s="93">
        <v>48</v>
      </c>
      <c r="AD87" s="93">
        <v>9</v>
      </c>
      <c r="AE87" s="93">
        <v>17</v>
      </c>
      <c r="AF87" s="993"/>
      <c r="AG87" s="93">
        <v>9</v>
      </c>
      <c r="AH87" s="93">
        <f t="shared" si="80"/>
        <v>2113</v>
      </c>
      <c r="AI87" s="262">
        <f t="shared" si="81"/>
        <v>943</v>
      </c>
      <c r="AJ87" s="93"/>
      <c r="AK87" s="993"/>
      <c r="AL87" s="93"/>
      <c r="AM87" s="93"/>
      <c r="AN87" s="983"/>
      <c r="AO87" s="273"/>
      <c r="AQ87" s="480" t="s">
        <v>184</v>
      </c>
      <c r="AR87" s="481">
        <v>76</v>
      </c>
      <c r="AS87" s="481">
        <v>64</v>
      </c>
      <c r="AT87" s="481">
        <v>52</v>
      </c>
      <c r="AU87" s="481">
        <v>32</v>
      </c>
      <c r="AV87" s="481">
        <v>25</v>
      </c>
      <c r="AW87" s="491">
        <f t="shared" si="82"/>
        <v>249</v>
      </c>
      <c r="AX87" s="482"/>
      <c r="AY87" s="482"/>
      <c r="AZ87" s="481">
        <v>107</v>
      </c>
      <c r="BA87" s="481">
        <v>27</v>
      </c>
      <c r="BB87" s="481">
        <f t="shared" si="83"/>
        <v>134</v>
      </c>
      <c r="BC87" s="483">
        <v>88</v>
      </c>
      <c r="BD87" s="38"/>
      <c r="BE87" s="810" t="s">
        <v>184</v>
      </c>
      <c r="BF87" s="825">
        <v>40</v>
      </c>
      <c r="BG87" s="825">
        <v>60</v>
      </c>
      <c r="BH87" s="825">
        <v>32</v>
      </c>
      <c r="BI87" s="812"/>
      <c r="BJ87" s="812">
        <f t="shared" ref="BJ87:BJ103" si="85">SUM(BF87:BI87)</f>
        <v>132</v>
      </c>
      <c r="BK87" s="812"/>
      <c r="BL87" s="825">
        <v>2</v>
      </c>
      <c r="BM87" s="813"/>
    </row>
    <row r="88" spans="1:65" s="18" customFormat="1" ht="17.25" customHeight="1">
      <c r="A88" s="315" t="s">
        <v>185</v>
      </c>
      <c r="B88" s="86">
        <v>27619</v>
      </c>
      <c r="C88" s="86">
        <v>14024</v>
      </c>
      <c r="D88" s="86">
        <v>16835</v>
      </c>
      <c r="E88" s="86">
        <v>8490</v>
      </c>
      <c r="F88" s="86">
        <v>11323</v>
      </c>
      <c r="G88" s="86">
        <v>5670</v>
      </c>
      <c r="H88" s="86">
        <v>6707</v>
      </c>
      <c r="I88" s="86">
        <v>3376</v>
      </c>
      <c r="J88" s="86">
        <v>4736</v>
      </c>
      <c r="K88" s="991"/>
      <c r="L88" s="86">
        <v>2381</v>
      </c>
      <c r="M88" s="86">
        <v>67220</v>
      </c>
      <c r="N88" s="258">
        <v>33941</v>
      </c>
      <c r="O88" s="93"/>
      <c r="P88" s="993"/>
      <c r="Q88" s="93"/>
      <c r="R88" s="93"/>
      <c r="S88" s="983"/>
      <c r="T88" s="316"/>
      <c r="V88" s="198" t="s">
        <v>185</v>
      </c>
      <c r="W88" s="93">
        <v>17</v>
      </c>
      <c r="X88" s="93">
        <v>8</v>
      </c>
      <c r="Y88" s="93">
        <v>4353</v>
      </c>
      <c r="Z88" s="93">
        <v>2074</v>
      </c>
      <c r="AA88" s="93">
        <v>2599</v>
      </c>
      <c r="AB88" s="93">
        <v>1265</v>
      </c>
      <c r="AC88" s="93">
        <v>24</v>
      </c>
      <c r="AD88" s="93">
        <v>13</v>
      </c>
      <c r="AE88" s="93">
        <v>742</v>
      </c>
      <c r="AF88" s="993"/>
      <c r="AG88" s="93">
        <v>383</v>
      </c>
      <c r="AH88" s="93">
        <f t="shared" si="80"/>
        <v>7735</v>
      </c>
      <c r="AI88" s="262">
        <f t="shared" si="81"/>
        <v>3743</v>
      </c>
      <c r="AJ88" s="93"/>
      <c r="AK88" s="993"/>
      <c r="AL88" s="93"/>
      <c r="AM88" s="93"/>
      <c r="AN88" s="983"/>
      <c r="AO88" s="273"/>
      <c r="AQ88" s="480" t="s">
        <v>185</v>
      </c>
      <c r="AR88" s="481">
        <v>397</v>
      </c>
      <c r="AS88" s="481">
        <v>353</v>
      </c>
      <c r="AT88" s="481">
        <v>326</v>
      </c>
      <c r="AU88" s="481">
        <v>266</v>
      </c>
      <c r="AV88" s="481">
        <v>222</v>
      </c>
      <c r="AW88" s="491">
        <f t="shared" si="82"/>
        <v>1564</v>
      </c>
      <c r="AX88" s="492"/>
      <c r="AY88" s="492"/>
      <c r="AZ88" s="481">
        <v>1286</v>
      </c>
      <c r="BA88" s="481">
        <v>188</v>
      </c>
      <c r="BB88" s="481">
        <f t="shared" si="83"/>
        <v>1474</v>
      </c>
      <c r="BC88" s="483">
        <v>350</v>
      </c>
      <c r="BD88" s="38"/>
      <c r="BE88" s="810" t="s">
        <v>185</v>
      </c>
      <c r="BF88" s="825">
        <v>395</v>
      </c>
      <c r="BG88" s="825">
        <v>656</v>
      </c>
      <c r="BH88" s="825">
        <v>122</v>
      </c>
      <c r="BI88" s="812"/>
      <c r="BJ88" s="812">
        <f t="shared" si="85"/>
        <v>1173</v>
      </c>
      <c r="BK88" s="812"/>
      <c r="BL88" s="825">
        <v>19</v>
      </c>
      <c r="BM88" s="813"/>
    </row>
    <row r="89" spans="1:65" s="18" customFormat="1" ht="17.25" customHeight="1">
      <c r="A89" s="315" t="s">
        <v>186</v>
      </c>
      <c r="B89" s="86">
        <v>3589</v>
      </c>
      <c r="C89" s="86">
        <v>1862</v>
      </c>
      <c r="D89" s="86">
        <v>2873</v>
      </c>
      <c r="E89" s="86">
        <v>1376</v>
      </c>
      <c r="F89" s="86">
        <v>1539</v>
      </c>
      <c r="G89" s="86">
        <v>654</v>
      </c>
      <c r="H89" s="86">
        <v>755</v>
      </c>
      <c r="I89" s="86">
        <v>327</v>
      </c>
      <c r="J89" s="86">
        <v>700</v>
      </c>
      <c r="K89" s="991"/>
      <c r="L89" s="86">
        <v>271</v>
      </c>
      <c r="M89" s="86">
        <v>9456</v>
      </c>
      <c r="N89" s="258">
        <v>4490</v>
      </c>
      <c r="O89" s="93"/>
      <c r="P89" s="993"/>
      <c r="Q89" s="93"/>
      <c r="R89" s="93"/>
      <c r="S89" s="983"/>
      <c r="T89" s="316"/>
      <c r="V89" s="198" t="s">
        <v>186</v>
      </c>
      <c r="W89" s="93">
        <v>0</v>
      </c>
      <c r="X89" s="93">
        <v>0</v>
      </c>
      <c r="Y89" s="93">
        <v>775</v>
      </c>
      <c r="Z89" s="93">
        <v>373</v>
      </c>
      <c r="AA89" s="93">
        <v>562</v>
      </c>
      <c r="AB89" s="93">
        <v>258</v>
      </c>
      <c r="AC89" s="93">
        <v>0</v>
      </c>
      <c r="AD89" s="93">
        <v>0</v>
      </c>
      <c r="AE89" s="93">
        <v>133</v>
      </c>
      <c r="AF89" s="993"/>
      <c r="AG89" s="93">
        <v>49</v>
      </c>
      <c r="AH89" s="93">
        <f t="shared" si="80"/>
        <v>1470</v>
      </c>
      <c r="AI89" s="262">
        <f t="shared" si="81"/>
        <v>680</v>
      </c>
      <c r="AJ89" s="93"/>
      <c r="AK89" s="993"/>
      <c r="AL89" s="93"/>
      <c r="AM89" s="93"/>
      <c r="AN89" s="983"/>
      <c r="AO89" s="273"/>
      <c r="AQ89" s="480" t="s">
        <v>186</v>
      </c>
      <c r="AR89" s="481">
        <v>73</v>
      </c>
      <c r="AS89" s="481">
        <v>73</v>
      </c>
      <c r="AT89" s="481">
        <v>60</v>
      </c>
      <c r="AU89" s="481">
        <v>41</v>
      </c>
      <c r="AV89" s="481">
        <v>38</v>
      </c>
      <c r="AW89" s="491">
        <f t="shared" si="82"/>
        <v>285</v>
      </c>
      <c r="AX89" s="492"/>
      <c r="AY89" s="492"/>
      <c r="AZ89" s="481">
        <v>152</v>
      </c>
      <c r="BA89" s="481">
        <v>3</v>
      </c>
      <c r="BB89" s="481">
        <f t="shared" si="83"/>
        <v>155</v>
      </c>
      <c r="BC89" s="483">
        <v>70</v>
      </c>
      <c r="BD89" s="38"/>
      <c r="BE89" s="810" t="s">
        <v>186</v>
      </c>
      <c r="BF89" s="825">
        <v>79</v>
      </c>
      <c r="BG89" s="825">
        <v>85</v>
      </c>
      <c r="BH89" s="825">
        <v>14</v>
      </c>
      <c r="BI89" s="812"/>
      <c r="BJ89" s="812">
        <f t="shared" si="85"/>
        <v>178</v>
      </c>
      <c r="BK89" s="812"/>
      <c r="BL89" s="825">
        <v>1</v>
      </c>
      <c r="BM89" s="813"/>
    </row>
    <row r="90" spans="1:65" s="18" customFormat="1" ht="17.25" customHeight="1">
      <c r="A90" s="315" t="s">
        <v>187</v>
      </c>
      <c r="B90" s="86">
        <v>29419</v>
      </c>
      <c r="C90" s="86">
        <v>14373</v>
      </c>
      <c r="D90" s="86">
        <v>18298</v>
      </c>
      <c r="E90" s="86">
        <v>8745</v>
      </c>
      <c r="F90" s="86">
        <v>13543</v>
      </c>
      <c r="G90" s="86">
        <v>6204</v>
      </c>
      <c r="H90" s="86">
        <v>7501</v>
      </c>
      <c r="I90" s="86">
        <v>3261</v>
      </c>
      <c r="J90" s="86">
        <v>5005</v>
      </c>
      <c r="K90" s="991"/>
      <c r="L90" s="86">
        <v>1971</v>
      </c>
      <c r="M90" s="86">
        <v>73766</v>
      </c>
      <c r="N90" s="258">
        <v>34554</v>
      </c>
      <c r="O90" s="268"/>
      <c r="P90" s="994"/>
      <c r="Q90" s="268"/>
      <c r="R90" s="93"/>
      <c r="S90" s="983"/>
      <c r="T90" s="316"/>
      <c r="V90" s="198" t="s">
        <v>187</v>
      </c>
      <c r="W90" s="93">
        <v>5749</v>
      </c>
      <c r="X90" s="93">
        <v>2787</v>
      </c>
      <c r="Y90" s="93">
        <v>5028</v>
      </c>
      <c r="Z90" s="93">
        <v>2378</v>
      </c>
      <c r="AA90" s="93">
        <v>3551</v>
      </c>
      <c r="AB90" s="93">
        <v>1648</v>
      </c>
      <c r="AC90" s="93">
        <v>1022</v>
      </c>
      <c r="AD90" s="93">
        <v>449</v>
      </c>
      <c r="AE90" s="93">
        <v>927</v>
      </c>
      <c r="AF90" s="993"/>
      <c r="AG90" s="93">
        <v>353</v>
      </c>
      <c r="AH90" s="93">
        <f t="shared" si="80"/>
        <v>16277</v>
      </c>
      <c r="AI90" s="262">
        <f t="shared" si="81"/>
        <v>7615</v>
      </c>
      <c r="AJ90" s="93"/>
      <c r="AK90" s="993"/>
      <c r="AL90" s="93"/>
      <c r="AM90" s="93"/>
      <c r="AN90" s="983"/>
      <c r="AO90" s="273"/>
      <c r="AQ90" s="480" t="s">
        <v>187</v>
      </c>
      <c r="AR90" s="481">
        <v>446</v>
      </c>
      <c r="AS90" s="481">
        <v>377</v>
      </c>
      <c r="AT90" s="481">
        <v>335</v>
      </c>
      <c r="AU90" s="481">
        <v>240</v>
      </c>
      <c r="AV90" s="481">
        <v>187</v>
      </c>
      <c r="AW90" s="491">
        <f t="shared" si="82"/>
        <v>1585</v>
      </c>
      <c r="AX90" s="492"/>
      <c r="AY90" s="492"/>
      <c r="AZ90" s="481">
        <v>851</v>
      </c>
      <c r="BA90" s="481">
        <v>190</v>
      </c>
      <c r="BB90" s="481">
        <f t="shared" si="83"/>
        <v>1041</v>
      </c>
      <c r="BC90" s="483">
        <v>324</v>
      </c>
      <c r="BD90" s="38"/>
      <c r="BE90" s="810" t="s">
        <v>187</v>
      </c>
      <c r="BF90" s="825">
        <v>335</v>
      </c>
      <c r="BG90" s="825">
        <v>709</v>
      </c>
      <c r="BH90" s="825">
        <v>59</v>
      </c>
      <c r="BI90" s="812"/>
      <c r="BJ90" s="812">
        <f t="shared" si="85"/>
        <v>1103</v>
      </c>
      <c r="BK90" s="812"/>
      <c r="BL90" s="825">
        <v>13</v>
      </c>
      <c r="BM90" s="813"/>
    </row>
    <row r="91" spans="1:65" s="18" customFormat="1" ht="17.25" customHeight="1">
      <c r="A91" s="315" t="s">
        <v>188</v>
      </c>
      <c r="B91" s="86">
        <v>13549</v>
      </c>
      <c r="C91" s="86">
        <v>6420</v>
      </c>
      <c r="D91" s="86">
        <v>7528</v>
      </c>
      <c r="E91" s="86">
        <v>3615</v>
      </c>
      <c r="F91" s="86">
        <v>3818</v>
      </c>
      <c r="G91" s="86">
        <v>1706</v>
      </c>
      <c r="H91" s="86">
        <v>1778</v>
      </c>
      <c r="I91" s="86">
        <v>785</v>
      </c>
      <c r="J91" s="86">
        <v>1302</v>
      </c>
      <c r="K91" s="991"/>
      <c r="L91" s="86">
        <v>522</v>
      </c>
      <c r="M91" s="86">
        <v>27975</v>
      </c>
      <c r="N91" s="258">
        <v>13048</v>
      </c>
      <c r="O91" s="93"/>
      <c r="P91" s="993"/>
      <c r="Q91" s="93"/>
      <c r="R91" s="93"/>
      <c r="S91" s="983"/>
      <c r="T91" s="316"/>
      <c r="V91" s="198" t="s">
        <v>188</v>
      </c>
      <c r="W91" s="93">
        <v>46</v>
      </c>
      <c r="X91" s="93">
        <v>17</v>
      </c>
      <c r="Y91" s="93">
        <v>2375</v>
      </c>
      <c r="Z91" s="93">
        <v>1121</v>
      </c>
      <c r="AA91" s="93">
        <v>1114</v>
      </c>
      <c r="AB91" s="93">
        <v>497</v>
      </c>
      <c r="AC91" s="93">
        <v>83</v>
      </c>
      <c r="AD91" s="93">
        <v>43</v>
      </c>
      <c r="AE91" s="93">
        <v>293</v>
      </c>
      <c r="AF91" s="993"/>
      <c r="AG91" s="93">
        <v>104</v>
      </c>
      <c r="AH91" s="93">
        <f t="shared" si="80"/>
        <v>3911</v>
      </c>
      <c r="AI91" s="262">
        <f t="shared" si="81"/>
        <v>1782</v>
      </c>
      <c r="AJ91" s="93"/>
      <c r="AK91" s="993"/>
      <c r="AL91" s="93"/>
      <c r="AM91" s="93"/>
      <c r="AN91" s="983"/>
      <c r="AO91" s="273"/>
      <c r="AQ91" s="480" t="s">
        <v>188</v>
      </c>
      <c r="AR91" s="481">
        <v>216</v>
      </c>
      <c r="AS91" s="481">
        <v>192</v>
      </c>
      <c r="AT91" s="481">
        <v>155</v>
      </c>
      <c r="AU91" s="481">
        <v>112</v>
      </c>
      <c r="AV91" s="481">
        <v>86</v>
      </c>
      <c r="AW91" s="491">
        <f t="shared" si="82"/>
        <v>761</v>
      </c>
      <c r="AX91" s="482"/>
      <c r="AY91" s="482"/>
      <c r="AZ91" s="481">
        <v>389</v>
      </c>
      <c r="BA91" s="481">
        <v>98</v>
      </c>
      <c r="BB91" s="481">
        <f t="shared" si="83"/>
        <v>487</v>
      </c>
      <c r="BC91" s="483">
        <v>209</v>
      </c>
      <c r="BD91" s="38"/>
      <c r="BE91" s="810" t="s">
        <v>188</v>
      </c>
      <c r="BF91" s="825">
        <v>154</v>
      </c>
      <c r="BG91" s="825">
        <v>220</v>
      </c>
      <c r="BH91" s="825">
        <v>32</v>
      </c>
      <c r="BI91" s="812"/>
      <c r="BJ91" s="812">
        <f t="shared" si="85"/>
        <v>406</v>
      </c>
      <c r="BK91" s="812"/>
      <c r="BL91" s="825">
        <v>5</v>
      </c>
      <c r="BM91" s="813"/>
    </row>
    <row r="92" spans="1:65" s="18" customFormat="1" ht="17.25" customHeight="1">
      <c r="A92" s="313" t="s">
        <v>54</v>
      </c>
      <c r="B92" s="86"/>
      <c r="C92" s="86"/>
      <c r="D92" s="86"/>
      <c r="E92" s="86"/>
      <c r="F92" s="86"/>
      <c r="G92" s="86"/>
      <c r="H92" s="86"/>
      <c r="I92" s="86"/>
      <c r="J92" s="86"/>
      <c r="K92" s="991"/>
      <c r="L92" s="86"/>
      <c r="M92" s="86">
        <f t="shared" ref="M92:M103" si="86">+B92+D92+F92+H92+J92</f>
        <v>0</v>
      </c>
      <c r="N92" s="258">
        <f t="shared" ref="N92:N103" si="87">+C92+E92+G92+I92+L92</f>
        <v>0</v>
      </c>
      <c r="O92" s="93"/>
      <c r="P92" s="993"/>
      <c r="Q92" s="93"/>
      <c r="R92" s="93"/>
      <c r="S92" s="983"/>
      <c r="T92" s="316"/>
      <c r="V92" s="197" t="s">
        <v>54</v>
      </c>
      <c r="W92" s="95"/>
      <c r="X92" s="95"/>
      <c r="Y92" s="95"/>
      <c r="Z92" s="95"/>
      <c r="AA92" s="95"/>
      <c r="AB92" s="95"/>
      <c r="AC92" s="95"/>
      <c r="AD92" s="95"/>
      <c r="AE92" s="95"/>
      <c r="AF92" s="998"/>
      <c r="AG92" s="95"/>
      <c r="AH92" s="93">
        <f t="shared" si="80"/>
        <v>0</v>
      </c>
      <c r="AI92" s="262">
        <f t="shared" si="81"/>
        <v>0</v>
      </c>
      <c r="AJ92" s="93"/>
      <c r="AK92" s="993"/>
      <c r="AL92" s="93"/>
      <c r="AM92" s="93"/>
      <c r="AN92" s="983"/>
      <c r="AO92" s="273"/>
      <c r="AQ92" s="478" t="s">
        <v>54</v>
      </c>
      <c r="AR92" s="481"/>
      <c r="AS92" s="481"/>
      <c r="AT92" s="481"/>
      <c r="AU92" s="481"/>
      <c r="AV92" s="481"/>
      <c r="AW92" s="491">
        <f t="shared" si="82"/>
        <v>0</v>
      </c>
      <c r="AX92" s="482"/>
      <c r="AY92" s="482"/>
      <c r="AZ92" s="481"/>
      <c r="BA92" s="481"/>
      <c r="BB92" s="481">
        <f t="shared" si="83"/>
        <v>0</v>
      </c>
      <c r="BC92" s="483"/>
      <c r="BD92" s="38"/>
      <c r="BE92" s="821" t="s">
        <v>54</v>
      </c>
      <c r="BF92" s="811"/>
      <c r="BG92" s="811"/>
      <c r="BH92" s="812"/>
      <c r="BI92" s="812"/>
      <c r="BJ92" s="812">
        <f t="shared" si="85"/>
        <v>0</v>
      </c>
      <c r="BK92" s="812"/>
      <c r="BL92" s="812"/>
      <c r="BM92" s="813"/>
    </row>
    <row r="93" spans="1:65" ht="17.25" customHeight="1">
      <c r="A93" s="315" t="s">
        <v>189</v>
      </c>
      <c r="B93" s="86">
        <v>3451</v>
      </c>
      <c r="C93" s="86">
        <v>1703</v>
      </c>
      <c r="D93" s="86">
        <v>3524</v>
      </c>
      <c r="E93" s="86">
        <v>1708</v>
      </c>
      <c r="F93" s="86">
        <v>2611</v>
      </c>
      <c r="G93" s="86">
        <v>1257</v>
      </c>
      <c r="H93" s="86">
        <v>1382</v>
      </c>
      <c r="I93" s="86">
        <v>684</v>
      </c>
      <c r="J93" s="86">
        <v>1106</v>
      </c>
      <c r="K93" s="991"/>
      <c r="L93" s="86">
        <v>564</v>
      </c>
      <c r="M93" s="86">
        <f t="shared" si="86"/>
        <v>12074</v>
      </c>
      <c r="N93" s="258">
        <f t="shared" si="87"/>
        <v>5916</v>
      </c>
      <c r="O93" s="93"/>
      <c r="P93" s="993"/>
      <c r="Q93" s="93"/>
      <c r="R93" s="93"/>
      <c r="S93" s="983"/>
      <c r="T93" s="316"/>
      <c r="V93" s="198" t="s">
        <v>189</v>
      </c>
      <c r="W93" s="96">
        <v>1324</v>
      </c>
      <c r="X93" s="96">
        <v>643</v>
      </c>
      <c r="Y93" s="96">
        <v>1480</v>
      </c>
      <c r="Z93" s="96">
        <v>694</v>
      </c>
      <c r="AA93" s="96">
        <v>911</v>
      </c>
      <c r="AB93" s="96">
        <v>438</v>
      </c>
      <c r="AC93" s="96">
        <v>283</v>
      </c>
      <c r="AD93" s="96">
        <v>135</v>
      </c>
      <c r="AE93" s="96">
        <v>328</v>
      </c>
      <c r="AF93" s="1037"/>
      <c r="AG93" s="96">
        <v>170</v>
      </c>
      <c r="AH93" s="93">
        <f t="shared" si="80"/>
        <v>4326</v>
      </c>
      <c r="AI93" s="262">
        <f t="shared" si="81"/>
        <v>2080</v>
      </c>
      <c r="AJ93" s="93"/>
      <c r="AK93" s="993"/>
      <c r="AL93" s="93"/>
      <c r="AM93" s="93"/>
      <c r="AN93" s="983"/>
      <c r="AO93" s="273"/>
      <c r="AQ93" s="480" t="s">
        <v>189</v>
      </c>
      <c r="AR93" s="481">
        <v>89</v>
      </c>
      <c r="AS93" s="481">
        <v>89</v>
      </c>
      <c r="AT93" s="481">
        <v>75</v>
      </c>
      <c r="AU93" s="481">
        <v>42</v>
      </c>
      <c r="AV93" s="481">
        <v>38</v>
      </c>
      <c r="AW93" s="491">
        <f t="shared" si="82"/>
        <v>333</v>
      </c>
      <c r="AX93" s="482"/>
      <c r="AY93" s="482"/>
      <c r="AZ93" s="481">
        <v>240</v>
      </c>
      <c r="BA93" s="481">
        <v>6</v>
      </c>
      <c r="BB93" s="481">
        <f t="shared" si="83"/>
        <v>246</v>
      </c>
      <c r="BC93" s="483">
        <v>85</v>
      </c>
      <c r="BE93" s="810" t="s">
        <v>189</v>
      </c>
      <c r="BF93" s="811">
        <v>108</v>
      </c>
      <c r="BG93" s="811">
        <v>136</v>
      </c>
      <c r="BH93" s="812">
        <v>12</v>
      </c>
      <c r="BI93" s="812"/>
      <c r="BJ93" s="812">
        <f t="shared" si="85"/>
        <v>256</v>
      </c>
      <c r="BK93" s="812"/>
      <c r="BL93" s="812"/>
      <c r="BM93" s="813"/>
    </row>
    <row r="94" spans="1:65" ht="17.25" customHeight="1">
      <c r="A94" s="315" t="s">
        <v>190</v>
      </c>
      <c r="B94" s="86">
        <v>14725</v>
      </c>
      <c r="C94" s="86">
        <v>7343</v>
      </c>
      <c r="D94" s="86">
        <v>11434</v>
      </c>
      <c r="E94" s="86">
        <v>5689</v>
      </c>
      <c r="F94" s="86">
        <v>8866</v>
      </c>
      <c r="G94" s="86">
        <v>4457</v>
      </c>
      <c r="H94" s="86">
        <v>5531</v>
      </c>
      <c r="I94" s="86">
        <v>2842</v>
      </c>
      <c r="J94" s="86">
        <v>3681</v>
      </c>
      <c r="K94" s="991"/>
      <c r="L94" s="86">
        <v>1957</v>
      </c>
      <c r="M94" s="86">
        <f t="shared" si="86"/>
        <v>44237</v>
      </c>
      <c r="N94" s="258">
        <f t="shared" si="87"/>
        <v>22288</v>
      </c>
      <c r="O94" s="93"/>
      <c r="P94" s="993"/>
      <c r="Q94" s="93"/>
      <c r="R94" s="93"/>
      <c r="S94" s="983"/>
      <c r="T94" s="316"/>
      <c r="V94" s="198" t="s">
        <v>190</v>
      </c>
      <c r="W94" s="96">
        <v>0</v>
      </c>
      <c r="X94" s="96">
        <v>0</v>
      </c>
      <c r="Y94" s="96">
        <v>2792</v>
      </c>
      <c r="Z94" s="96">
        <v>1277</v>
      </c>
      <c r="AA94" s="96">
        <v>2164</v>
      </c>
      <c r="AB94" s="96">
        <v>1026</v>
      </c>
      <c r="AC94" s="96">
        <v>0</v>
      </c>
      <c r="AD94" s="96">
        <v>0</v>
      </c>
      <c r="AE94" s="96">
        <v>540</v>
      </c>
      <c r="AF94" s="1037"/>
      <c r="AG94" s="96">
        <v>284</v>
      </c>
      <c r="AH94" s="93">
        <f t="shared" si="80"/>
        <v>5496</v>
      </c>
      <c r="AI94" s="262">
        <f t="shared" si="81"/>
        <v>2587</v>
      </c>
      <c r="AJ94" s="93"/>
      <c r="AK94" s="993"/>
      <c r="AL94" s="93"/>
      <c r="AM94" s="93"/>
      <c r="AN94" s="983"/>
      <c r="AO94" s="273"/>
      <c r="AQ94" s="480" t="s">
        <v>190</v>
      </c>
      <c r="AR94" s="481">
        <v>324</v>
      </c>
      <c r="AS94" s="481">
        <v>310</v>
      </c>
      <c r="AT94" s="481">
        <v>297</v>
      </c>
      <c r="AU94" s="481">
        <v>241</v>
      </c>
      <c r="AV94" s="481">
        <v>198</v>
      </c>
      <c r="AW94" s="491">
        <f t="shared" si="82"/>
        <v>1370</v>
      </c>
      <c r="AX94" s="481"/>
      <c r="AY94" s="481"/>
      <c r="AZ94" s="481">
        <v>814</v>
      </c>
      <c r="BA94" s="481">
        <v>89</v>
      </c>
      <c r="BB94" s="481">
        <f t="shared" si="83"/>
        <v>903</v>
      </c>
      <c r="BC94" s="487">
        <v>296</v>
      </c>
      <c r="BE94" s="810" t="s">
        <v>190</v>
      </c>
      <c r="BF94" s="811">
        <v>271</v>
      </c>
      <c r="BG94" s="811">
        <v>507</v>
      </c>
      <c r="BH94" s="812">
        <v>96</v>
      </c>
      <c r="BI94" s="812">
        <v>0</v>
      </c>
      <c r="BJ94" s="812">
        <f t="shared" si="85"/>
        <v>874</v>
      </c>
      <c r="BK94" s="812"/>
      <c r="BL94" s="812">
        <v>7</v>
      </c>
      <c r="BM94" s="813">
        <v>1</v>
      </c>
    </row>
    <row r="95" spans="1:65" ht="17.25" customHeight="1">
      <c r="A95" s="315" t="s">
        <v>191</v>
      </c>
      <c r="B95" s="86">
        <v>20881</v>
      </c>
      <c r="C95" s="86">
        <v>10083</v>
      </c>
      <c r="D95" s="86">
        <v>17854</v>
      </c>
      <c r="E95" s="86">
        <v>8738</v>
      </c>
      <c r="F95" s="86">
        <v>12234</v>
      </c>
      <c r="G95" s="86">
        <v>5950</v>
      </c>
      <c r="H95" s="86">
        <v>6386</v>
      </c>
      <c r="I95" s="86">
        <v>3104</v>
      </c>
      <c r="J95" s="86">
        <v>4564</v>
      </c>
      <c r="K95" s="991"/>
      <c r="L95" s="86">
        <v>2240</v>
      </c>
      <c r="M95" s="86">
        <f t="shared" si="86"/>
        <v>61919</v>
      </c>
      <c r="N95" s="258">
        <f t="shared" si="87"/>
        <v>30115</v>
      </c>
      <c r="O95" s="93"/>
      <c r="P95" s="993"/>
      <c r="Q95" s="93"/>
      <c r="R95" s="93"/>
      <c r="S95" s="983"/>
      <c r="T95" s="316"/>
      <c r="V95" s="198" t="s">
        <v>191</v>
      </c>
      <c r="W95" s="96">
        <v>2461</v>
      </c>
      <c r="X95" s="96">
        <v>1147</v>
      </c>
      <c r="Y95" s="96">
        <v>6716</v>
      </c>
      <c r="Z95" s="96">
        <v>3096</v>
      </c>
      <c r="AA95" s="96">
        <v>4065</v>
      </c>
      <c r="AB95" s="96">
        <v>1901</v>
      </c>
      <c r="AC95" s="96">
        <v>565</v>
      </c>
      <c r="AD95" s="96">
        <v>253</v>
      </c>
      <c r="AE95" s="96">
        <v>810</v>
      </c>
      <c r="AF95" s="1037"/>
      <c r="AG95" s="96">
        <v>410</v>
      </c>
      <c r="AH95" s="93">
        <f t="shared" si="80"/>
        <v>14617</v>
      </c>
      <c r="AI95" s="262">
        <f t="shared" si="81"/>
        <v>6807</v>
      </c>
      <c r="AJ95" s="93"/>
      <c r="AK95" s="993"/>
      <c r="AL95" s="93"/>
      <c r="AM95" s="93"/>
      <c r="AN95" s="983"/>
      <c r="AO95" s="273"/>
      <c r="AQ95" s="480" t="s">
        <v>191</v>
      </c>
      <c r="AR95" s="481">
        <v>396</v>
      </c>
      <c r="AS95" s="481">
        <v>383</v>
      </c>
      <c r="AT95" s="481">
        <v>345</v>
      </c>
      <c r="AU95" s="481">
        <v>193</v>
      </c>
      <c r="AV95" s="481">
        <v>174</v>
      </c>
      <c r="AW95" s="491">
        <f t="shared" si="82"/>
        <v>1491</v>
      </c>
      <c r="AX95" s="492"/>
      <c r="AY95" s="481"/>
      <c r="AZ95" s="481">
        <v>44</v>
      </c>
      <c r="BA95" s="481">
        <v>1176</v>
      </c>
      <c r="BB95" s="481">
        <f t="shared" si="83"/>
        <v>1220</v>
      </c>
      <c r="BC95" s="487">
        <v>364</v>
      </c>
      <c r="BE95" s="810" t="s">
        <v>191</v>
      </c>
      <c r="BF95" s="811">
        <v>435</v>
      </c>
      <c r="BG95" s="811">
        <v>591</v>
      </c>
      <c r="BH95" s="812">
        <v>91</v>
      </c>
      <c r="BI95" s="812">
        <v>0</v>
      </c>
      <c r="BJ95" s="812">
        <f t="shared" si="85"/>
        <v>1117</v>
      </c>
      <c r="BK95" s="812"/>
      <c r="BL95" s="812">
        <v>18</v>
      </c>
      <c r="BM95" s="813">
        <v>1</v>
      </c>
    </row>
    <row r="96" spans="1:65" ht="17.25" customHeight="1">
      <c r="A96" s="315" t="s">
        <v>192</v>
      </c>
      <c r="B96" s="86">
        <v>13468</v>
      </c>
      <c r="C96" s="86">
        <v>6579</v>
      </c>
      <c r="D96" s="86">
        <v>10261</v>
      </c>
      <c r="E96" s="86">
        <v>5008</v>
      </c>
      <c r="F96" s="86">
        <v>7371</v>
      </c>
      <c r="G96" s="86">
        <v>3642</v>
      </c>
      <c r="H96" s="86">
        <v>3968</v>
      </c>
      <c r="I96" s="86">
        <v>1956</v>
      </c>
      <c r="J96" s="86">
        <v>2900</v>
      </c>
      <c r="K96" s="991"/>
      <c r="L96" s="86">
        <v>1413</v>
      </c>
      <c r="M96" s="86">
        <f t="shared" si="86"/>
        <v>37968</v>
      </c>
      <c r="N96" s="258">
        <f t="shared" si="87"/>
        <v>18598</v>
      </c>
      <c r="O96" s="93"/>
      <c r="P96" s="993"/>
      <c r="Q96" s="93"/>
      <c r="R96" s="93"/>
      <c r="S96" s="983"/>
      <c r="T96" s="316"/>
      <c r="V96" s="198" t="s">
        <v>192</v>
      </c>
      <c r="W96" s="96">
        <v>0</v>
      </c>
      <c r="X96" s="96">
        <v>0</v>
      </c>
      <c r="Y96" s="96">
        <v>4503</v>
      </c>
      <c r="Z96" s="96">
        <v>2135</v>
      </c>
      <c r="AA96" s="96">
        <v>3104</v>
      </c>
      <c r="AB96" s="96">
        <v>1533</v>
      </c>
      <c r="AC96" s="96">
        <v>3</v>
      </c>
      <c r="AD96" s="96">
        <v>3</v>
      </c>
      <c r="AE96" s="96">
        <v>761</v>
      </c>
      <c r="AF96" s="1037"/>
      <c r="AG96" s="96">
        <v>377</v>
      </c>
      <c r="AH96" s="93">
        <f t="shared" si="80"/>
        <v>8371</v>
      </c>
      <c r="AI96" s="262">
        <f t="shared" si="81"/>
        <v>4048</v>
      </c>
      <c r="AJ96" s="93"/>
      <c r="AK96" s="993"/>
      <c r="AL96" s="93"/>
      <c r="AM96" s="93"/>
      <c r="AN96" s="983"/>
      <c r="AO96" s="273"/>
      <c r="AQ96" s="480" t="s">
        <v>192</v>
      </c>
      <c r="AR96" s="481">
        <v>268</v>
      </c>
      <c r="AS96" s="481">
        <v>269</v>
      </c>
      <c r="AT96" s="481">
        <v>250</v>
      </c>
      <c r="AU96" s="481">
        <v>179</v>
      </c>
      <c r="AV96" s="481">
        <v>166</v>
      </c>
      <c r="AW96" s="491">
        <f t="shared" si="82"/>
        <v>1132</v>
      </c>
      <c r="AX96" s="492"/>
      <c r="AY96" s="482"/>
      <c r="AZ96" s="481">
        <v>864</v>
      </c>
      <c r="BA96" s="481">
        <v>1</v>
      </c>
      <c r="BB96" s="481">
        <f t="shared" si="83"/>
        <v>865</v>
      </c>
      <c r="BC96" s="483">
        <v>240</v>
      </c>
      <c r="BE96" s="810" t="s">
        <v>192</v>
      </c>
      <c r="BF96" s="811">
        <v>309</v>
      </c>
      <c r="BG96" s="811">
        <v>460</v>
      </c>
      <c r="BH96" s="812">
        <v>130</v>
      </c>
      <c r="BI96" s="812">
        <v>0</v>
      </c>
      <c r="BJ96" s="812">
        <f t="shared" si="85"/>
        <v>899</v>
      </c>
      <c r="BK96" s="812"/>
      <c r="BL96" s="812">
        <v>1</v>
      </c>
      <c r="BM96" s="813">
        <v>1</v>
      </c>
    </row>
    <row r="97" spans="1:65" ht="17.25" customHeight="1">
      <c r="A97" s="315" t="s">
        <v>193</v>
      </c>
      <c r="B97" s="86">
        <v>3840</v>
      </c>
      <c r="C97" s="86">
        <v>1821</v>
      </c>
      <c r="D97" s="86">
        <v>3485</v>
      </c>
      <c r="E97" s="86">
        <v>1681</v>
      </c>
      <c r="F97" s="86">
        <v>3734</v>
      </c>
      <c r="G97" s="86">
        <v>1908</v>
      </c>
      <c r="H97" s="86">
        <v>3742</v>
      </c>
      <c r="I97" s="86">
        <v>1902</v>
      </c>
      <c r="J97" s="86">
        <v>3636</v>
      </c>
      <c r="K97" s="991"/>
      <c r="L97" s="86">
        <v>1911</v>
      </c>
      <c r="M97" s="86">
        <f t="shared" si="86"/>
        <v>18437</v>
      </c>
      <c r="N97" s="258">
        <f t="shared" si="87"/>
        <v>9223</v>
      </c>
      <c r="O97" s="93"/>
      <c r="P97" s="993"/>
      <c r="Q97" s="93"/>
      <c r="R97" s="93"/>
      <c r="S97" s="983"/>
      <c r="T97" s="316"/>
      <c r="V97" s="198" t="s">
        <v>193</v>
      </c>
      <c r="W97" s="96">
        <v>960</v>
      </c>
      <c r="X97" s="96">
        <v>425</v>
      </c>
      <c r="Y97" s="96">
        <v>601</v>
      </c>
      <c r="Z97" s="96">
        <v>237</v>
      </c>
      <c r="AA97" s="96">
        <v>822</v>
      </c>
      <c r="AB97" s="96">
        <v>355</v>
      </c>
      <c r="AC97" s="96">
        <v>828</v>
      </c>
      <c r="AD97" s="96">
        <v>414</v>
      </c>
      <c r="AE97" s="96">
        <v>678</v>
      </c>
      <c r="AF97" s="1037"/>
      <c r="AG97" s="96">
        <v>370</v>
      </c>
      <c r="AH97" s="93">
        <f t="shared" si="80"/>
        <v>3889</v>
      </c>
      <c r="AI97" s="262">
        <f t="shared" si="81"/>
        <v>1801</v>
      </c>
      <c r="AJ97" s="93"/>
      <c r="AK97" s="993"/>
      <c r="AL97" s="93"/>
      <c r="AM97" s="93"/>
      <c r="AN97" s="983"/>
      <c r="AO97" s="273"/>
      <c r="AQ97" s="480" t="s">
        <v>193</v>
      </c>
      <c r="AR97" s="481">
        <v>65</v>
      </c>
      <c r="AS97" s="481">
        <v>68</v>
      </c>
      <c r="AT97" s="481">
        <v>70</v>
      </c>
      <c r="AU97" s="481">
        <v>70</v>
      </c>
      <c r="AV97" s="481">
        <v>66</v>
      </c>
      <c r="AW97" s="491">
        <f t="shared" si="82"/>
        <v>339</v>
      </c>
      <c r="AX97" s="492"/>
      <c r="AY97" s="481"/>
      <c r="AZ97" s="481">
        <v>215</v>
      </c>
      <c r="BA97" s="481">
        <v>7</v>
      </c>
      <c r="BB97" s="481">
        <f t="shared" si="83"/>
        <v>222</v>
      </c>
      <c r="BC97" s="487">
        <v>25</v>
      </c>
      <c r="BE97" s="810" t="s">
        <v>193</v>
      </c>
      <c r="BF97" s="811">
        <v>258</v>
      </c>
      <c r="BG97" s="812">
        <v>67</v>
      </c>
      <c r="BH97" s="812">
        <v>44</v>
      </c>
      <c r="BI97" s="812"/>
      <c r="BJ97" s="812">
        <f t="shared" si="85"/>
        <v>369</v>
      </c>
      <c r="BK97" s="812"/>
      <c r="BL97" s="812">
        <v>66</v>
      </c>
      <c r="BM97" s="813"/>
    </row>
    <row r="98" spans="1:65" s="18" customFormat="1" ht="17.25" customHeight="1">
      <c r="A98" s="315" t="s">
        <v>194</v>
      </c>
      <c r="B98" s="86">
        <v>10951</v>
      </c>
      <c r="C98" s="86">
        <v>5426</v>
      </c>
      <c r="D98" s="86">
        <v>13643</v>
      </c>
      <c r="E98" s="86">
        <v>6683</v>
      </c>
      <c r="F98" s="86">
        <v>9711</v>
      </c>
      <c r="G98" s="86">
        <v>4821</v>
      </c>
      <c r="H98" s="86">
        <v>5158</v>
      </c>
      <c r="I98" s="86">
        <v>2701</v>
      </c>
      <c r="J98" s="86">
        <v>4374</v>
      </c>
      <c r="K98" s="991"/>
      <c r="L98" s="86">
        <v>2230</v>
      </c>
      <c r="M98" s="86">
        <f t="shared" si="86"/>
        <v>43837</v>
      </c>
      <c r="N98" s="258">
        <f t="shared" si="87"/>
        <v>21861</v>
      </c>
      <c r="O98" s="93"/>
      <c r="P98" s="993"/>
      <c r="Q98" s="93"/>
      <c r="R98" s="93"/>
      <c r="S98" s="983"/>
      <c r="T98" s="316"/>
      <c r="V98" s="198" t="s">
        <v>194</v>
      </c>
      <c r="W98" s="96">
        <v>0</v>
      </c>
      <c r="X98" s="96">
        <v>0</v>
      </c>
      <c r="Y98" s="96">
        <v>5233</v>
      </c>
      <c r="Z98" s="96">
        <v>2446</v>
      </c>
      <c r="AA98" s="96">
        <v>3094</v>
      </c>
      <c r="AB98" s="96">
        <v>1436</v>
      </c>
      <c r="AC98" s="96">
        <v>10</v>
      </c>
      <c r="AD98" s="96">
        <v>5</v>
      </c>
      <c r="AE98" s="96">
        <v>591</v>
      </c>
      <c r="AF98" s="1037"/>
      <c r="AG98" s="96">
        <v>287</v>
      </c>
      <c r="AH98" s="93">
        <f t="shared" si="80"/>
        <v>8928</v>
      </c>
      <c r="AI98" s="262">
        <f t="shared" si="81"/>
        <v>4174</v>
      </c>
      <c r="AJ98" s="93"/>
      <c r="AK98" s="993"/>
      <c r="AL98" s="93"/>
      <c r="AM98" s="93"/>
      <c r="AN98" s="983"/>
      <c r="AO98" s="273"/>
      <c r="AQ98" s="480" t="s">
        <v>194</v>
      </c>
      <c r="AR98" s="481">
        <v>307</v>
      </c>
      <c r="AS98" s="481">
        <v>327</v>
      </c>
      <c r="AT98" s="481">
        <v>296</v>
      </c>
      <c r="AU98" s="481">
        <v>233</v>
      </c>
      <c r="AV98" s="481">
        <v>216</v>
      </c>
      <c r="AW98" s="491">
        <f t="shared" si="82"/>
        <v>1379</v>
      </c>
      <c r="AX98" s="492"/>
      <c r="AY98" s="482"/>
      <c r="AZ98" s="481">
        <v>849</v>
      </c>
      <c r="BA98" s="481">
        <v>12</v>
      </c>
      <c r="BB98" s="481">
        <f t="shared" si="83"/>
        <v>861</v>
      </c>
      <c r="BC98" s="483">
        <v>290</v>
      </c>
      <c r="BD98" s="38"/>
      <c r="BE98" s="810" t="s">
        <v>194</v>
      </c>
      <c r="BF98" s="811">
        <v>346</v>
      </c>
      <c r="BG98" s="811">
        <v>469</v>
      </c>
      <c r="BH98" s="812">
        <v>105</v>
      </c>
      <c r="BI98" s="812">
        <v>0</v>
      </c>
      <c r="BJ98" s="812">
        <f t="shared" si="85"/>
        <v>920</v>
      </c>
      <c r="BK98" s="812"/>
      <c r="BL98" s="812">
        <v>2</v>
      </c>
      <c r="BM98" s="813"/>
    </row>
    <row r="99" spans="1:65" s="18" customFormat="1" ht="17.25" customHeight="1">
      <c r="A99" s="315" t="s">
        <v>195</v>
      </c>
      <c r="B99" s="86">
        <v>11769</v>
      </c>
      <c r="C99" s="86">
        <v>5753</v>
      </c>
      <c r="D99" s="86">
        <v>9486</v>
      </c>
      <c r="E99" s="86">
        <v>4669</v>
      </c>
      <c r="F99" s="86">
        <v>7142</v>
      </c>
      <c r="G99" s="86">
        <v>3557</v>
      </c>
      <c r="H99" s="86">
        <v>4198</v>
      </c>
      <c r="I99" s="86">
        <v>2097</v>
      </c>
      <c r="J99" s="86">
        <v>3324</v>
      </c>
      <c r="K99" s="991"/>
      <c r="L99" s="86">
        <v>1653</v>
      </c>
      <c r="M99" s="86">
        <f t="shared" si="86"/>
        <v>35919</v>
      </c>
      <c r="N99" s="258">
        <f t="shared" si="87"/>
        <v>17729</v>
      </c>
      <c r="O99" s="93"/>
      <c r="P99" s="993"/>
      <c r="Q99" s="93"/>
      <c r="R99" s="93"/>
      <c r="S99" s="983"/>
      <c r="T99" s="316"/>
      <c r="V99" s="198" t="s">
        <v>195</v>
      </c>
      <c r="W99" s="96">
        <v>3722</v>
      </c>
      <c r="X99" s="96">
        <v>1761</v>
      </c>
      <c r="Y99" s="96">
        <v>3105</v>
      </c>
      <c r="Z99" s="96">
        <v>1443</v>
      </c>
      <c r="AA99" s="96">
        <v>2194</v>
      </c>
      <c r="AB99" s="96">
        <v>1022</v>
      </c>
      <c r="AC99" s="96">
        <v>850</v>
      </c>
      <c r="AD99" s="96">
        <v>394</v>
      </c>
      <c r="AE99" s="96">
        <v>669</v>
      </c>
      <c r="AF99" s="1037"/>
      <c r="AG99" s="96">
        <v>334</v>
      </c>
      <c r="AH99" s="93">
        <f t="shared" si="80"/>
        <v>10540</v>
      </c>
      <c r="AI99" s="262">
        <f t="shared" si="81"/>
        <v>4954</v>
      </c>
      <c r="AJ99" s="93"/>
      <c r="AK99" s="993"/>
      <c r="AL99" s="93"/>
      <c r="AM99" s="93"/>
      <c r="AN99" s="983"/>
      <c r="AO99" s="273"/>
      <c r="AQ99" s="480" t="s">
        <v>195</v>
      </c>
      <c r="AR99" s="481">
        <v>233</v>
      </c>
      <c r="AS99" s="481">
        <v>222</v>
      </c>
      <c r="AT99" s="481">
        <v>202</v>
      </c>
      <c r="AU99" s="481">
        <v>136</v>
      </c>
      <c r="AV99" s="481">
        <v>120</v>
      </c>
      <c r="AW99" s="493">
        <f>SUM(AR99:AV99)</f>
        <v>913</v>
      </c>
      <c r="AX99" s="492"/>
      <c r="AY99" s="481"/>
      <c r="AZ99" s="481">
        <v>730</v>
      </c>
      <c r="BA99" s="481">
        <v>4</v>
      </c>
      <c r="BB99" s="481">
        <f t="shared" si="83"/>
        <v>734</v>
      </c>
      <c r="BC99" s="487">
        <v>207</v>
      </c>
      <c r="BD99" s="38"/>
      <c r="BE99" s="810" t="s">
        <v>195</v>
      </c>
      <c r="BF99" s="811">
        <v>268</v>
      </c>
      <c r="BG99" s="811">
        <v>348</v>
      </c>
      <c r="BH99" s="812">
        <v>99</v>
      </c>
      <c r="BI99" s="812"/>
      <c r="BJ99" s="812">
        <f t="shared" si="85"/>
        <v>715</v>
      </c>
      <c r="BK99" s="812"/>
      <c r="BL99" s="812">
        <v>13</v>
      </c>
      <c r="BM99" s="813"/>
    </row>
    <row r="100" spans="1:65" s="18" customFormat="1" ht="17.25" customHeight="1">
      <c r="A100" s="313" t="s">
        <v>62</v>
      </c>
      <c r="B100" s="86"/>
      <c r="C100" s="86"/>
      <c r="D100" s="86"/>
      <c r="E100" s="86"/>
      <c r="F100" s="86"/>
      <c r="G100" s="86"/>
      <c r="H100" s="86"/>
      <c r="I100" s="86"/>
      <c r="J100" s="86"/>
      <c r="K100" s="991"/>
      <c r="L100" s="86"/>
      <c r="M100" s="86">
        <f t="shared" si="86"/>
        <v>0</v>
      </c>
      <c r="N100" s="258">
        <f t="shared" si="87"/>
        <v>0</v>
      </c>
      <c r="O100" s="93"/>
      <c r="P100" s="993"/>
      <c r="Q100" s="93"/>
      <c r="R100" s="93"/>
      <c r="S100" s="983"/>
      <c r="T100" s="316"/>
      <c r="V100" s="197" t="s">
        <v>62</v>
      </c>
      <c r="W100" s="92"/>
      <c r="X100" s="92"/>
      <c r="Y100" s="92"/>
      <c r="Z100" s="92"/>
      <c r="AA100" s="92"/>
      <c r="AB100" s="92"/>
      <c r="AC100" s="92"/>
      <c r="AD100" s="92"/>
      <c r="AE100" s="92"/>
      <c r="AF100" s="1033"/>
      <c r="AG100" s="92"/>
      <c r="AH100" s="93">
        <f t="shared" si="80"/>
        <v>0</v>
      </c>
      <c r="AI100" s="262">
        <f t="shared" si="81"/>
        <v>0</v>
      </c>
      <c r="AJ100" s="93"/>
      <c r="AK100" s="993"/>
      <c r="AL100" s="93"/>
      <c r="AM100" s="93"/>
      <c r="AN100" s="983"/>
      <c r="AO100" s="273"/>
      <c r="AQ100" s="478" t="s">
        <v>62</v>
      </c>
      <c r="AR100" s="481"/>
      <c r="AS100" s="481"/>
      <c r="AT100" s="481"/>
      <c r="AU100" s="481"/>
      <c r="AV100" s="481"/>
      <c r="AW100" s="491">
        <f t="shared" si="82"/>
        <v>0</v>
      </c>
      <c r="AX100" s="482"/>
      <c r="AY100" s="482"/>
      <c r="AZ100" s="481"/>
      <c r="BA100" s="481"/>
      <c r="BB100" s="481">
        <f t="shared" si="83"/>
        <v>0</v>
      </c>
      <c r="BC100" s="483"/>
      <c r="BD100" s="38"/>
      <c r="BE100" s="821" t="s">
        <v>62</v>
      </c>
      <c r="BF100" s="811"/>
      <c r="BG100" s="811"/>
      <c r="BH100" s="812"/>
      <c r="BI100" s="812"/>
      <c r="BJ100" s="812">
        <f t="shared" si="85"/>
        <v>0</v>
      </c>
      <c r="BK100" s="812"/>
      <c r="BL100" s="812"/>
      <c r="BM100" s="813"/>
    </row>
    <row r="101" spans="1:65" ht="17.25" customHeight="1">
      <c r="A101" s="315" t="s">
        <v>196</v>
      </c>
      <c r="B101" s="86">
        <v>1071</v>
      </c>
      <c r="C101" s="86">
        <v>509</v>
      </c>
      <c r="D101" s="86">
        <v>797</v>
      </c>
      <c r="E101" s="86">
        <v>388</v>
      </c>
      <c r="F101" s="86">
        <v>560</v>
      </c>
      <c r="G101" s="86">
        <v>301</v>
      </c>
      <c r="H101" s="86">
        <v>332</v>
      </c>
      <c r="I101" s="86">
        <v>169</v>
      </c>
      <c r="J101" s="86">
        <v>218</v>
      </c>
      <c r="K101" s="991"/>
      <c r="L101" s="86">
        <v>98</v>
      </c>
      <c r="M101" s="86">
        <f t="shared" si="86"/>
        <v>2978</v>
      </c>
      <c r="N101" s="258">
        <f t="shared" si="87"/>
        <v>1465</v>
      </c>
      <c r="O101" s="93"/>
      <c r="P101" s="993"/>
      <c r="Q101" s="93"/>
      <c r="R101" s="93"/>
      <c r="S101" s="983"/>
      <c r="T101" s="316"/>
      <c r="V101" s="198" t="s">
        <v>196</v>
      </c>
      <c r="W101" s="93">
        <v>494</v>
      </c>
      <c r="X101" s="93">
        <v>232</v>
      </c>
      <c r="Y101" s="93">
        <v>332</v>
      </c>
      <c r="Z101" s="93">
        <v>149</v>
      </c>
      <c r="AA101" s="93">
        <v>164</v>
      </c>
      <c r="AB101" s="93">
        <v>95</v>
      </c>
      <c r="AC101" s="93">
        <v>81</v>
      </c>
      <c r="AD101" s="93">
        <v>30</v>
      </c>
      <c r="AE101" s="93">
        <v>60</v>
      </c>
      <c r="AF101" s="993"/>
      <c r="AG101" s="93">
        <v>28</v>
      </c>
      <c r="AH101" s="93">
        <v>1131</v>
      </c>
      <c r="AI101" s="262">
        <v>534</v>
      </c>
      <c r="AJ101" s="93"/>
      <c r="AK101" s="993"/>
      <c r="AL101" s="93"/>
      <c r="AM101" s="93"/>
      <c r="AN101" s="983"/>
      <c r="AO101" s="273"/>
      <c r="AQ101" s="480" t="s">
        <v>196</v>
      </c>
      <c r="AR101" s="481">
        <v>24</v>
      </c>
      <c r="AS101" s="481">
        <v>27</v>
      </c>
      <c r="AT101" s="481">
        <v>20</v>
      </c>
      <c r="AU101" s="481">
        <v>19</v>
      </c>
      <c r="AV101" s="481">
        <v>16</v>
      </c>
      <c r="AW101" s="491">
        <f t="shared" si="82"/>
        <v>106</v>
      </c>
      <c r="AX101" s="482"/>
      <c r="AY101" s="482"/>
      <c r="AZ101" s="481">
        <v>33</v>
      </c>
      <c r="BA101" s="481">
        <v>8</v>
      </c>
      <c r="BB101" s="481">
        <f t="shared" si="83"/>
        <v>41</v>
      </c>
      <c r="BC101" s="483">
        <v>22</v>
      </c>
      <c r="BE101" s="810" t="s">
        <v>196</v>
      </c>
      <c r="BF101" s="825">
        <v>21</v>
      </c>
      <c r="BG101" s="825">
        <v>27</v>
      </c>
      <c r="BH101" s="825">
        <v>6</v>
      </c>
      <c r="BI101" s="812"/>
      <c r="BJ101" s="812">
        <f t="shared" si="85"/>
        <v>54</v>
      </c>
      <c r="BK101" s="812"/>
      <c r="BL101" s="812">
        <v>2</v>
      </c>
      <c r="BM101" s="813"/>
    </row>
    <row r="102" spans="1:65" ht="17.25" customHeight="1">
      <c r="A102" s="315" t="s">
        <v>197</v>
      </c>
      <c r="B102" s="86">
        <v>7044</v>
      </c>
      <c r="C102" s="86">
        <v>3422</v>
      </c>
      <c r="D102" s="86">
        <v>5834</v>
      </c>
      <c r="E102" s="86">
        <v>2882</v>
      </c>
      <c r="F102" s="86">
        <v>4673</v>
      </c>
      <c r="G102" s="86">
        <v>2277</v>
      </c>
      <c r="H102" s="86">
        <v>3128</v>
      </c>
      <c r="I102" s="86">
        <v>1565</v>
      </c>
      <c r="J102" s="86">
        <v>2001</v>
      </c>
      <c r="K102" s="991"/>
      <c r="L102" s="86">
        <v>1030</v>
      </c>
      <c r="M102" s="86">
        <f t="shared" si="86"/>
        <v>22680</v>
      </c>
      <c r="N102" s="258">
        <f t="shared" si="87"/>
        <v>11176</v>
      </c>
      <c r="O102" s="93"/>
      <c r="P102" s="993"/>
      <c r="Q102" s="93"/>
      <c r="R102" s="93"/>
      <c r="S102" s="983"/>
      <c r="T102" s="316"/>
      <c r="V102" s="198" t="s">
        <v>197</v>
      </c>
      <c r="W102" s="93">
        <v>2062</v>
      </c>
      <c r="X102" s="93">
        <v>951</v>
      </c>
      <c r="Y102" s="93">
        <v>1759</v>
      </c>
      <c r="Z102" s="93">
        <v>813</v>
      </c>
      <c r="AA102" s="93">
        <v>1311</v>
      </c>
      <c r="AB102" s="93">
        <v>600</v>
      </c>
      <c r="AC102" s="93">
        <v>732</v>
      </c>
      <c r="AD102" s="93">
        <v>355</v>
      </c>
      <c r="AE102" s="93">
        <v>364</v>
      </c>
      <c r="AF102" s="993"/>
      <c r="AG102" s="93">
        <v>188</v>
      </c>
      <c r="AH102" s="93">
        <v>6228</v>
      </c>
      <c r="AI102" s="262">
        <v>2907</v>
      </c>
      <c r="AJ102" s="93"/>
      <c r="AK102" s="993"/>
      <c r="AL102" s="93"/>
      <c r="AM102" s="93"/>
      <c r="AN102" s="983"/>
      <c r="AO102" s="273"/>
      <c r="AQ102" s="480" t="s">
        <v>197</v>
      </c>
      <c r="AR102" s="481">
        <v>194</v>
      </c>
      <c r="AS102" s="481">
        <v>193</v>
      </c>
      <c r="AT102" s="481">
        <v>169</v>
      </c>
      <c r="AU102" s="481">
        <v>132</v>
      </c>
      <c r="AV102" s="481">
        <v>102</v>
      </c>
      <c r="AW102" s="491">
        <f t="shared" si="82"/>
        <v>790</v>
      </c>
      <c r="AX102" s="482"/>
      <c r="AY102" s="482"/>
      <c r="AZ102" s="481">
        <v>414</v>
      </c>
      <c r="BA102" s="481">
        <v>52</v>
      </c>
      <c r="BB102" s="481">
        <f t="shared" si="83"/>
        <v>466</v>
      </c>
      <c r="BC102" s="483">
        <v>205</v>
      </c>
      <c r="BE102" s="810" t="s">
        <v>197</v>
      </c>
      <c r="BF102" s="811">
        <v>151</v>
      </c>
      <c r="BG102" s="811">
        <v>253</v>
      </c>
      <c r="BH102" s="812">
        <v>120</v>
      </c>
      <c r="BI102" s="812"/>
      <c r="BJ102" s="812">
        <f t="shared" si="85"/>
        <v>524</v>
      </c>
      <c r="BK102" s="812"/>
      <c r="BL102" s="812">
        <v>10</v>
      </c>
      <c r="BM102" s="813"/>
    </row>
    <row r="103" spans="1:65" ht="15" customHeight="1" thickBot="1">
      <c r="A103" s="274" t="s">
        <v>198</v>
      </c>
      <c r="B103" s="221">
        <v>7328</v>
      </c>
      <c r="C103" s="221">
        <v>3652</v>
      </c>
      <c r="D103" s="221">
        <v>5816</v>
      </c>
      <c r="E103" s="221">
        <v>2919</v>
      </c>
      <c r="F103" s="221">
        <v>4760</v>
      </c>
      <c r="G103" s="221">
        <v>2347</v>
      </c>
      <c r="H103" s="221">
        <v>3237</v>
      </c>
      <c r="I103" s="221">
        <v>1627</v>
      </c>
      <c r="J103" s="221">
        <v>1988</v>
      </c>
      <c r="K103" s="901"/>
      <c r="L103" s="221">
        <v>955</v>
      </c>
      <c r="M103" s="221">
        <f t="shared" si="86"/>
        <v>23129</v>
      </c>
      <c r="N103" s="260">
        <f t="shared" si="87"/>
        <v>11500</v>
      </c>
      <c r="O103" s="216"/>
      <c r="P103" s="995"/>
      <c r="Q103" s="216"/>
      <c r="R103" s="216"/>
      <c r="S103" s="984"/>
      <c r="T103" s="275"/>
      <c r="V103" s="217" t="s">
        <v>198</v>
      </c>
      <c r="W103" s="216">
        <v>1921</v>
      </c>
      <c r="X103" s="216">
        <v>895</v>
      </c>
      <c r="Y103" s="216">
        <v>1611</v>
      </c>
      <c r="Z103" s="216">
        <v>748</v>
      </c>
      <c r="AA103" s="216">
        <v>1219</v>
      </c>
      <c r="AB103" s="216">
        <v>561</v>
      </c>
      <c r="AC103" s="216">
        <v>760</v>
      </c>
      <c r="AD103" s="216">
        <v>397</v>
      </c>
      <c r="AE103" s="216">
        <v>282</v>
      </c>
      <c r="AF103" s="995"/>
      <c r="AG103" s="216">
        <v>139</v>
      </c>
      <c r="AH103" s="216">
        <v>5793</v>
      </c>
      <c r="AI103" s="263">
        <v>2740</v>
      </c>
      <c r="AJ103" s="216"/>
      <c r="AK103" s="995"/>
      <c r="AL103" s="216"/>
      <c r="AM103" s="216"/>
      <c r="AN103" s="984"/>
      <c r="AO103" s="275"/>
      <c r="AQ103" s="210" t="s">
        <v>198</v>
      </c>
      <c r="AR103" s="488">
        <v>213</v>
      </c>
      <c r="AS103" s="488">
        <v>208</v>
      </c>
      <c r="AT103" s="488">
        <v>200</v>
      </c>
      <c r="AU103" s="488">
        <v>165</v>
      </c>
      <c r="AV103" s="488">
        <v>137</v>
      </c>
      <c r="AW103" s="494">
        <f t="shared" si="82"/>
        <v>923</v>
      </c>
      <c r="AX103" s="484"/>
      <c r="AY103" s="484"/>
      <c r="AZ103" s="488">
        <v>471</v>
      </c>
      <c r="BA103" s="488">
        <v>44</v>
      </c>
      <c r="BB103" s="488">
        <f t="shared" si="83"/>
        <v>515</v>
      </c>
      <c r="BC103" s="485">
        <v>221</v>
      </c>
      <c r="BE103" s="210" t="s">
        <v>198</v>
      </c>
      <c r="BF103" s="829">
        <v>158</v>
      </c>
      <c r="BG103" s="829">
        <v>238</v>
      </c>
      <c r="BH103" s="817">
        <v>196</v>
      </c>
      <c r="BI103" s="817"/>
      <c r="BJ103" s="817">
        <f t="shared" si="85"/>
        <v>592</v>
      </c>
      <c r="BK103" s="817"/>
      <c r="BL103" s="817">
        <v>8</v>
      </c>
      <c r="BM103" s="818"/>
    </row>
    <row r="104" spans="1:65" s="47" customFormat="1" ht="17.25" customHeight="1">
      <c r="A104" s="1138" t="s">
        <v>401</v>
      </c>
      <c r="B104" s="1138"/>
      <c r="C104" s="1138"/>
      <c r="D104" s="1138"/>
      <c r="E104" s="1138"/>
      <c r="F104" s="1138"/>
      <c r="G104" s="1138"/>
      <c r="H104" s="1138"/>
      <c r="I104" s="1138"/>
      <c r="J104" s="1138"/>
      <c r="K104" s="1138"/>
      <c r="L104" s="1138"/>
      <c r="M104" s="1138"/>
      <c r="N104" s="1138"/>
      <c r="O104" s="1138"/>
      <c r="P104" s="1138"/>
      <c r="Q104" s="1138"/>
      <c r="R104" s="1138"/>
      <c r="S104" s="1138"/>
      <c r="T104" s="1138"/>
      <c r="V104" s="1138" t="s">
        <v>403</v>
      </c>
      <c r="W104" s="1138"/>
      <c r="X104" s="1138"/>
      <c r="Y104" s="1138"/>
      <c r="Z104" s="1138"/>
      <c r="AA104" s="1138"/>
      <c r="AB104" s="1138"/>
      <c r="AC104" s="1138"/>
      <c r="AD104" s="1138"/>
      <c r="AE104" s="1138"/>
      <c r="AF104" s="1138"/>
      <c r="AG104" s="1138"/>
      <c r="AH104" s="1138"/>
      <c r="AI104" s="1138"/>
      <c r="AJ104" s="1138"/>
      <c r="AK104" s="1138"/>
      <c r="AL104" s="1138"/>
      <c r="AM104" s="1138"/>
      <c r="AN104" s="1138"/>
      <c r="AO104" s="1138"/>
      <c r="AQ104" s="1138" t="s">
        <v>406</v>
      </c>
      <c r="AR104" s="1138"/>
      <c r="AS104" s="1138"/>
      <c r="AT104" s="1138"/>
      <c r="AU104" s="1138"/>
      <c r="AV104" s="1138"/>
      <c r="AW104" s="1138"/>
      <c r="AX104" s="1138"/>
      <c r="AY104" s="1138"/>
      <c r="AZ104" s="1138"/>
      <c r="BA104" s="1138"/>
      <c r="BB104" s="1138"/>
      <c r="BC104" s="1138"/>
      <c r="BD104" s="38"/>
      <c r="BE104" s="1138" t="s">
        <v>408</v>
      </c>
      <c r="BF104" s="1138"/>
      <c r="BG104" s="1138"/>
      <c r="BH104" s="1138"/>
      <c r="BI104" s="1138"/>
      <c r="BJ104" s="1138"/>
      <c r="BK104" s="1138"/>
      <c r="BL104" s="1138"/>
      <c r="BM104" s="1138"/>
    </row>
    <row r="105" spans="1:65" s="47" customFormat="1" ht="12" customHeight="1">
      <c r="A105" s="1119" t="s">
        <v>293</v>
      </c>
      <c r="B105" s="1119"/>
      <c r="C105" s="1119"/>
      <c r="D105" s="1119"/>
      <c r="E105" s="1119"/>
      <c r="F105" s="1119"/>
      <c r="G105" s="1119"/>
      <c r="H105" s="1119"/>
      <c r="I105" s="1119"/>
      <c r="J105" s="1119"/>
      <c r="K105" s="1119"/>
      <c r="L105" s="1119"/>
      <c r="M105" s="1119"/>
      <c r="N105" s="1119"/>
      <c r="O105" s="1119"/>
      <c r="P105" s="1119"/>
      <c r="Q105" s="1119"/>
      <c r="R105" s="1119"/>
      <c r="S105" s="1119"/>
      <c r="T105" s="1119"/>
      <c r="V105" s="1119" t="s">
        <v>293</v>
      </c>
      <c r="W105" s="1119"/>
      <c r="X105" s="1119"/>
      <c r="Y105" s="1119"/>
      <c r="Z105" s="1119"/>
      <c r="AA105" s="1119"/>
      <c r="AB105" s="1119"/>
      <c r="AC105" s="1119"/>
      <c r="AD105" s="1119"/>
      <c r="AE105" s="1119"/>
      <c r="AF105" s="1119"/>
      <c r="AG105" s="1119"/>
      <c r="AH105" s="1119"/>
      <c r="AI105" s="1119"/>
      <c r="AJ105" s="1119"/>
      <c r="AK105" s="1119"/>
      <c r="AL105" s="1119"/>
      <c r="AM105" s="1119"/>
      <c r="AN105" s="1119"/>
      <c r="AO105" s="1119"/>
      <c r="AQ105" s="1148" t="s">
        <v>293</v>
      </c>
      <c r="AR105" s="1148"/>
      <c r="AS105" s="1148"/>
      <c r="AT105" s="1148"/>
      <c r="AU105" s="1148"/>
      <c r="AV105" s="1148"/>
      <c r="AW105" s="1148"/>
      <c r="AX105" s="1148"/>
      <c r="AY105" s="1148"/>
      <c r="AZ105" s="1148"/>
      <c r="BA105" s="1148"/>
      <c r="BB105" s="1148"/>
      <c r="BC105" s="1148"/>
      <c r="BD105" s="38"/>
      <c r="BE105" s="1148" t="s">
        <v>293</v>
      </c>
      <c r="BF105" s="1148"/>
      <c r="BG105" s="1148"/>
      <c r="BH105" s="1148"/>
      <c r="BI105" s="1148"/>
      <c r="BJ105" s="1148"/>
      <c r="BK105" s="1148"/>
      <c r="BL105" s="1148"/>
      <c r="BM105" s="1148"/>
    </row>
    <row r="106" spans="1:65" ht="6" customHeight="1" thickBot="1"/>
    <row r="107" spans="1:65" ht="27.75" customHeight="1">
      <c r="A107" s="1142" t="s">
        <v>0</v>
      </c>
      <c r="B107" s="1144" t="s">
        <v>352</v>
      </c>
      <c r="C107" s="1144"/>
      <c r="D107" s="1144" t="s">
        <v>353</v>
      </c>
      <c r="E107" s="1144"/>
      <c r="F107" s="1144" t="s">
        <v>354</v>
      </c>
      <c r="G107" s="1144"/>
      <c r="H107" s="1144" t="s">
        <v>355</v>
      </c>
      <c r="I107" s="1144"/>
      <c r="J107" s="1144" t="s">
        <v>356</v>
      </c>
      <c r="K107" s="1144"/>
      <c r="L107" s="1144"/>
      <c r="M107" s="1139" t="s">
        <v>386</v>
      </c>
      <c r="N107" s="1140"/>
      <c r="O107" s="1139" t="s">
        <v>387</v>
      </c>
      <c r="P107" s="1130"/>
      <c r="Q107" s="1140"/>
      <c r="R107" s="1139" t="s">
        <v>388</v>
      </c>
      <c r="S107" s="1130"/>
      <c r="T107" s="1141"/>
      <c r="U107" s="41"/>
      <c r="V107" s="1145" t="s">
        <v>0</v>
      </c>
      <c r="W107" s="1122" t="s">
        <v>352</v>
      </c>
      <c r="X107" s="1123"/>
      <c r="Y107" s="1122" t="s">
        <v>353</v>
      </c>
      <c r="Z107" s="1123"/>
      <c r="AA107" s="1122" t="s">
        <v>354</v>
      </c>
      <c r="AB107" s="1123"/>
      <c r="AC107" s="1122" t="s">
        <v>355</v>
      </c>
      <c r="AD107" s="1123"/>
      <c r="AE107" s="1122" t="s">
        <v>356</v>
      </c>
      <c r="AF107" s="1126"/>
      <c r="AG107" s="1123"/>
      <c r="AH107" s="1139" t="s">
        <v>386</v>
      </c>
      <c r="AI107" s="1140"/>
      <c r="AJ107" s="1139" t="s">
        <v>387</v>
      </c>
      <c r="AK107" s="1130"/>
      <c r="AL107" s="1140"/>
      <c r="AM107" s="1139" t="s">
        <v>388</v>
      </c>
      <c r="AN107" s="1130"/>
      <c r="AO107" s="1141"/>
      <c r="AP107" s="41"/>
      <c r="AQ107" s="1145" t="s">
        <v>0</v>
      </c>
      <c r="AR107" s="1122" t="s">
        <v>322</v>
      </c>
      <c r="AS107" s="1135"/>
      <c r="AT107" s="1135"/>
      <c r="AU107" s="1135"/>
      <c r="AV107" s="1135"/>
      <c r="AW107" s="1135"/>
      <c r="AX107" s="1135"/>
      <c r="AY107" s="1123"/>
      <c r="AZ107" s="205" t="s">
        <v>323</v>
      </c>
      <c r="BA107" s="206"/>
      <c r="BB107" s="207"/>
      <c r="BC107" s="1149" t="s">
        <v>324</v>
      </c>
      <c r="BD107" s="88"/>
      <c r="BE107" s="1142" t="s">
        <v>0</v>
      </c>
      <c r="BF107" s="1162" t="s">
        <v>256</v>
      </c>
      <c r="BG107" s="1162"/>
      <c r="BH107" s="1162"/>
      <c r="BI107" s="1162"/>
      <c r="BJ107" s="1162"/>
      <c r="BK107" s="1164" t="s">
        <v>389</v>
      </c>
      <c r="BL107" s="1162" t="s">
        <v>257</v>
      </c>
      <c r="BM107" s="1163"/>
    </row>
    <row r="108" spans="1:65" s="49" customFormat="1" ht="39" customHeight="1">
      <c r="A108" s="1143"/>
      <c r="B108" s="129" t="s">
        <v>313</v>
      </c>
      <c r="C108" s="129" t="s">
        <v>314</v>
      </c>
      <c r="D108" s="129" t="s">
        <v>313</v>
      </c>
      <c r="E108" s="129" t="s">
        <v>314</v>
      </c>
      <c r="F108" s="129" t="s">
        <v>313</v>
      </c>
      <c r="G108" s="129" t="s">
        <v>314</v>
      </c>
      <c r="H108" s="129" t="s">
        <v>313</v>
      </c>
      <c r="I108" s="129" t="s">
        <v>314</v>
      </c>
      <c r="J108" s="129" t="s">
        <v>313</v>
      </c>
      <c r="K108" s="1005"/>
      <c r="L108" s="129" t="s">
        <v>314</v>
      </c>
      <c r="M108" s="129" t="s">
        <v>313</v>
      </c>
      <c r="N108" s="261" t="s">
        <v>314</v>
      </c>
      <c r="O108" s="323" t="s">
        <v>313</v>
      </c>
      <c r="P108" s="989"/>
      <c r="Q108" s="323" t="s">
        <v>314</v>
      </c>
      <c r="R108" s="323" t="s">
        <v>313</v>
      </c>
      <c r="S108" s="977"/>
      <c r="T108" s="324" t="s">
        <v>314</v>
      </c>
      <c r="U108" s="45"/>
      <c r="V108" s="1146"/>
      <c r="W108" s="129" t="s">
        <v>313</v>
      </c>
      <c r="X108" s="129" t="s">
        <v>314</v>
      </c>
      <c r="Y108" s="129" t="s">
        <v>313</v>
      </c>
      <c r="Z108" s="129" t="s">
        <v>314</v>
      </c>
      <c r="AA108" s="129" t="s">
        <v>313</v>
      </c>
      <c r="AB108" s="129" t="s">
        <v>314</v>
      </c>
      <c r="AC108" s="129" t="s">
        <v>313</v>
      </c>
      <c r="AD108" s="129" t="s">
        <v>314</v>
      </c>
      <c r="AE108" s="129" t="s">
        <v>313</v>
      </c>
      <c r="AF108" s="1005"/>
      <c r="AG108" s="129" t="s">
        <v>314</v>
      </c>
      <c r="AH108" s="129" t="s">
        <v>313</v>
      </c>
      <c r="AI108" s="261" t="s">
        <v>314</v>
      </c>
      <c r="AJ108" s="323" t="s">
        <v>313</v>
      </c>
      <c r="AK108" s="989"/>
      <c r="AL108" s="323" t="s">
        <v>314</v>
      </c>
      <c r="AM108" s="323" t="s">
        <v>313</v>
      </c>
      <c r="AN108" s="977"/>
      <c r="AO108" s="466" t="s">
        <v>314</v>
      </c>
      <c r="AP108" s="45"/>
      <c r="AQ108" s="1146"/>
      <c r="AR108" s="129" t="s">
        <v>352</v>
      </c>
      <c r="AS108" s="129" t="s">
        <v>353</v>
      </c>
      <c r="AT108" s="129" t="s">
        <v>354</v>
      </c>
      <c r="AU108" s="129" t="s">
        <v>355</v>
      </c>
      <c r="AV108" s="129" t="s">
        <v>356</v>
      </c>
      <c r="AW108" s="323" t="s">
        <v>385</v>
      </c>
      <c r="AX108" s="323" t="s">
        <v>387</v>
      </c>
      <c r="AY108" s="323" t="s">
        <v>388</v>
      </c>
      <c r="AZ108" s="490" t="s">
        <v>474</v>
      </c>
      <c r="BA108" s="490" t="s">
        <v>475</v>
      </c>
      <c r="BB108" s="129" t="s">
        <v>1</v>
      </c>
      <c r="BC108" s="1150"/>
      <c r="BD108" s="43"/>
      <c r="BE108" s="1151"/>
      <c r="BF108" s="807" t="s">
        <v>258</v>
      </c>
      <c r="BG108" s="807" t="s">
        <v>347</v>
      </c>
      <c r="BH108" s="808" t="s">
        <v>348</v>
      </c>
      <c r="BI108" s="808" t="s">
        <v>261</v>
      </c>
      <c r="BJ108" s="808" t="s">
        <v>357</v>
      </c>
      <c r="BK108" s="1165"/>
      <c r="BL108" s="808" t="s">
        <v>263</v>
      </c>
      <c r="BM108" s="809" t="s">
        <v>264</v>
      </c>
    </row>
    <row r="109" spans="1:65" ht="17.25" customHeight="1">
      <c r="A109" s="313" t="s">
        <v>66</v>
      </c>
      <c r="B109" s="86"/>
      <c r="C109" s="86"/>
      <c r="D109" s="86"/>
      <c r="E109" s="86"/>
      <c r="F109" s="86"/>
      <c r="G109" s="86"/>
      <c r="H109" s="86"/>
      <c r="I109" s="86"/>
      <c r="J109" s="86"/>
      <c r="K109" s="991"/>
      <c r="L109" s="86"/>
      <c r="M109" s="86"/>
      <c r="N109" s="258"/>
      <c r="O109" s="95"/>
      <c r="P109" s="998"/>
      <c r="Q109" s="95"/>
      <c r="R109" s="95"/>
      <c r="S109" s="987"/>
      <c r="T109" s="319"/>
      <c r="V109" s="197" t="s">
        <v>66</v>
      </c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1038"/>
      <c r="AG109" s="202"/>
      <c r="AH109" s="202"/>
      <c r="AI109" s="265"/>
      <c r="AJ109" s="95"/>
      <c r="AK109" s="998"/>
      <c r="AL109" s="95"/>
      <c r="AM109" s="95"/>
      <c r="AN109" s="987"/>
      <c r="AO109" s="276"/>
      <c r="AQ109" s="208" t="s">
        <v>66</v>
      </c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143"/>
      <c r="BE109" s="810" t="s">
        <v>66</v>
      </c>
      <c r="BF109" s="811"/>
      <c r="BG109" s="811"/>
      <c r="BH109" s="812"/>
      <c r="BI109" s="812"/>
      <c r="BJ109" s="812"/>
      <c r="BK109" s="812"/>
      <c r="BL109" s="812"/>
      <c r="BM109" s="813"/>
    </row>
    <row r="110" spans="1:65" ht="15" customHeight="1">
      <c r="A110" s="315" t="s">
        <v>199</v>
      </c>
      <c r="B110" s="86">
        <v>9017</v>
      </c>
      <c r="C110" s="86">
        <v>4402</v>
      </c>
      <c r="D110" s="86">
        <v>6984</v>
      </c>
      <c r="E110" s="86">
        <v>3447</v>
      </c>
      <c r="F110" s="86">
        <v>5345</v>
      </c>
      <c r="G110" s="86">
        <v>2620</v>
      </c>
      <c r="H110" s="86">
        <v>3405</v>
      </c>
      <c r="I110" s="86">
        <v>1700</v>
      </c>
      <c r="J110" s="86">
        <v>1995</v>
      </c>
      <c r="K110" s="991"/>
      <c r="L110" s="86">
        <v>982</v>
      </c>
      <c r="M110" s="86">
        <f t="shared" ref="M110:M144" si="88">+B110+D110+F110+H110+J110</f>
        <v>26746</v>
      </c>
      <c r="N110" s="258">
        <f t="shared" ref="N110:N144" si="89">+C110+E110+G110+I110+L110</f>
        <v>13151</v>
      </c>
      <c r="O110" s="93"/>
      <c r="P110" s="993"/>
      <c r="Q110" s="93"/>
      <c r="R110" s="93"/>
      <c r="S110" s="983"/>
      <c r="T110" s="316"/>
      <c r="V110" s="198" t="s">
        <v>199</v>
      </c>
      <c r="W110" s="309">
        <v>9</v>
      </c>
      <c r="X110" s="309">
        <v>3</v>
      </c>
      <c r="Y110" s="203">
        <v>1675</v>
      </c>
      <c r="Z110" s="203">
        <v>826</v>
      </c>
      <c r="AA110" s="203">
        <v>1249</v>
      </c>
      <c r="AB110" s="203">
        <v>596</v>
      </c>
      <c r="AC110" s="203">
        <v>16</v>
      </c>
      <c r="AD110" s="203">
        <v>7</v>
      </c>
      <c r="AE110" s="95">
        <v>227</v>
      </c>
      <c r="AF110" s="998"/>
      <c r="AG110" s="95">
        <v>99</v>
      </c>
      <c r="AH110" s="93">
        <f t="shared" ref="AH110:AH144" si="90">W110+Y110+AA110+AC110+AE110</f>
        <v>3176</v>
      </c>
      <c r="AI110" s="262">
        <f t="shared" ref="AI110:AI144" si="91">X110+Z110+AB110+AD110+AG110</f>
        <v>1531</v>
      </c>
      <c r="AJ110" s="93"/>
      <c r="AK110" s="993"/>
      <c r="AL110" s="93"/>
      <c r="AM110" s="93"/>
      <c r="AN110" s="983"/>
      <c r="AO110" s="273"/>
      <c r="AQ110" s="209" t="s">
        <v>199</v>
      </c>
      <c r="AR110" s="92">
        <v>188</v>
      </c>
      <c r="AS110" s="92">
        <v>179</v>
      </c>
      <c r="AT110" s="92">
        <v>157</v>
      </c>
      <c r="AU110" s="92">
        <v>125</v>
      </c>
      <c r="AV110" s="92">
        <v>97</v>
      </c>
      <c r="AW110" s="92">
        <f t="shared" ref="AW110:AW125" si="92">SUM(AR110:AV110)</f>
        <v>746</v>
      </c>
      <c r="AX110" s="92"/>
      <c r="AY110" s="92"/>
      <c r="AZ110" s="92">
        <v>384</v>
      </c>
      <c r="BA110" s="92">
        <v>36</v>
      </c>
      <c r="BB110" s="92">
        <f>+BA110+AZ110</f>
        <v>420</v>
      </c>
      <c r="BC110" s="143">
        <v>145</v>
      </c>
      <c r="BE110" s="810" t="s">
        <v>199</v>
      </c>
      <c r="BF110" s="811">
        <v>166</v>
      </c>
      <c r="BG110" s="811">
        <v>267</v>
      </c>
      <c r="BH110" s="812">
        <v>157</v>
      </c>
      <c r="BI110" s="812">
        <v>0</v>
      </c>
      <c r="BJ110" s="812">
        <f t="shared" ref="BJ110:BJ144" si="93">SUM(BF110:BI110)</f>
        <v>590</v>
      </c>
      <c r="BK110" s="812"/>
      <c r="BL110" s="812">
        <v>19</v>
      </c>
      <c r="BM110" s="813"/>
    </row>
    <row r="111" spans="1:65" ht="15" customHeight="1">
      <c r="A111" s="315" t="s">
        <v>200</v>
      </c>
      <c r="B111" s="86">
        <v>2423</v>
      </c>
      <c r="C111" s="86">
        <v>1177</v>
      </c>
      <c r="D111" s="86">
        <v>2546</v>
      </c>
      <c r="E111" s="86">
        <v>1351</v>
      </c>
      <c r="F111" s="86">
        <v>2480</v>
      </c>
      <c r="G111" s="86">
        <v>1255</v>
      </c>
      <c r="H111" s="86">
        <v>2492</v>
      </c>
      <c r="I111" s="86">
        <v>1229</v>
      </c>
      <c r="J111" s="86">
        <v>2016</v>
      </c>
      <c r="K111" s="991"/>
      <c r="L111" s="86">
        <v>1050</v>
      </c>
      <c r="M111" s="86">
        <f t="shared" si="88"/>
        <v>11957</v>
      </c>
      <c r="N111" s="258">
        <f t="shared" si="89"/>
        <v>6062</v>
      </c>
      <c r="O111" s="93"/>
      <c r="P111" s="993"/>
      <c r="Q111" s="93"/>
      <c r="R111" s="93"/>
      <c r="S111" s="983"/>
      <c r="T111" s="316"/>
      <c r="V111" s="198" t="s">
        <v>200</v>
      </c>
      <c r="W111" s="95">
        <v>385</v>
      </c>
      <c r="X111" s="95">
        <v>161</v>
      </c>
      <c r="Y111" s="95">
        <v>779</v>
      </c>
      <c r="Z111" s="95">
        <v>216</v>
      </c>
      <c r="AA111" s="95">
        <v>625</v>
      </c>
      <c r="AB111" s="95">
        <v>293</v>
      </c>
      <c r="AC111" s="95">
        <v>700</v>
      </c>
      <c r="AD111" s="95">
        <v>298</v>
      </c>
      <c r="AE111" s="95">
        <v>256</v>
      </c>
      <c r="AF111" s="998"/>
      <c r="AG111" s="95">
        <v>115</v>
      </c>
      <c r="AH111" s="93">
        <f t="shared" si="90"/>
        <v>2745</v>
      </c>
      <c r="AI111" s="262">
        <f t="shared" si="91"/>
        <v>1083</v>
      </c>
      <c r="AJ111" s="93"/>
      <c r="AK111" s="993"/>
      <c r="AL111" s="93"/>
      <c r="AM111" s="93"/>
      <c r="AN111" s="983"/>
      <c r="AO111" s="273"/>
      <c r="AQ111" s="209" t="s">
        <v>200</v>
      </c>
      <c r="AR111" s="92">
        <v>42</v>
      </c>
      <c r="AS111" s="92">
        <v>40</v>
      </c>
      <c r="AT111" s="92">
        <v>45</v>
      </c>
      <c r="AU111" s="92">
        <v>46</v>
      </c>
      <c r="AV111" s="92">
        <v>45</v>
      </c>
      <c r="AW111" s="92">
        <f t="shared" si="92"/>
        <v>218</v>
      </c>
      <c r="AX111" s="92"/>
      <c r="AY111" s="92"/>
      <c r="AZ111" s="92">
        <v>162</v>
      </c>
      <c r="BA111" s="92">
        <v>0</v>
      </c>
      <c r="BB111" s="92">
        <f t="shared" ref="BB111:BB144" si="94">+BA111+AZ111</f>
        <v>162</v>
      </c>
      <c r="BC111" s="143">
        <v>15</v>
      </c>
      <c r="BE111" s="810" t="s">
        <v>200</v>
      </c>
      <c r="BF111" s="811">
        <v>169</v>
      </c>
      <c r="BG111" s="811">
        <v>39</v>
      </c>
      <c r="BH111" s="812">
        <v>35</v>
      </c>
      <c r="BI111" s="812">
        <v>2</v>
      </c>
      <c r="BJ111" s="812">
        <f t="shared" si="93"/>
        <v>245</v>
      </c>
      <c r="BK111" s="812"/>
      <c r="BL111" s="812">
        <v>40</v>
      </c>
      <c r="BM111" s="813">
        <v>5</v>
      </c>
    </row>
    <row r="112" spans="1:65" ht="15" customHeight="1">
      <c r="A112" s="315" t="s">
        <v>201</v>
      </c>
      <c r="B112" s="86">
        <v>5187</v>
      </c>
      <c r="C112" s="86">
        <v>2596</v>
      </c>
      <c r="D112" s="86">
        <v>3764</v>
      </c>
      <c r="E112" s="86">
        <v>1916</v>
      </c>
      <c r="F112" s="86">
        <v>2521</v>
      </c>
      <c r="G112" s="86">
        <v>1274</v>
      </c>
      <c r="H112" s="86">
        <v>1819</v>
      </c>
      <c r="I112" s="86">
        <v>979</v>
      </c>
      <c r="J112" s="86">
        <v>1228</v>
      </c>
      <c r="K112" s="991"/>
      <c r="L112" s="86">
        <v>626</v>
      </c>
      <c r="M112" s="86">
        <f t="shared" si="88"/>
        <v>14519</v>
      </c>
      <c r="N112" s="258">
        <f t="shared" si="89"/>
        <v>7391</v>
      </c>
      <c r="O112" s="93"/>
      <c r="P112" s="993"/>
      <c r="Q112" s="93"/>
      <c r="R112" s="93"/>
      <c r="S112" s="983"/>
      <c r="T112" s="316"/>
      <c r="V112" s="198" t="s">
        <v>201</v>
      </c>
      <c r="W112" s="92">
        <v>1317</v>
      </c>
      <c r="X112" s="92">
        <v>627</v>
      </c>
      <c r="Y112" s="92">
        <v>753</v>
      </c>
      <c r="Z112" s="92">
        <v>377</v>
      </c>
      <c r="AA112" s="92">
        <v>557</v>
      </c>
      <c r="AB112" s="92">
        <v>285</v>
      </c>
      <c r="AC112" s="92">
        <v>345</v>
      </c>
      <c r="AD112" s="92">
        <v>177</v>
      </c>
      <c r="AE112" s="92">
        <v>238</v>
      </c>
      <c r="AF112" s="1033"/>
      <c r="AG112" s="92">
        <v>135</v>
      </c>
      <c r="AH112" s="93">
        <f t="shared" si="90"/>
        <v>3210</v>
      </c>
      <c r="AI112" s="262">
        <f t="shared" si="91"/>
        <v>1601</v>
      </c>
      <c r="AJ112" s="93"/>
      <c r="AK112" s="993"/>
      <c r="AL112" s="93"/>
      <c r="AM112" s="93"/>
      <c r="AN112" s="983"/>
      <c r="AO112" s="273"/>
      <c r="AQ112" s="209" t="s">
        <v>201</v>
      </c>
      <c r="AR112" s="92">
        <v>131</v>
      </c>
      <c r="AS112" s="92">
        <v>136</v>
      </c>
      <c r="AT112" s="92">
        <v>100</v>
      </c>
      <c r="AU112" s="92">
        <v>82</v>
      </c>
      <c r="AV112" s="92">
        <v>66</v>
      </c>
      <c r="AW112" s="92">
        <f t="shared" si="92"/>
        <v>515</v>
      </c>
      <c r="AX112" s="92"/>
      <c r="AY112" s="92"/>
      <c r="AZ112" s="92">
        <v>256</v>
      </c>
      <c r="BA112" s="92">
        <v>15</v>
      </c>
      <c r="BB112" s="92">
        <f t="shared" si="94"/>
        <v>271</v>
      </c>
      <c r="BC112" s="143">
        <v>122</v>
      </c>
      <c r="BE112" s="810" t="s">
        <v>201</v>
      </c>
      <c r="BF112" s="811">
        <v>76</v>
      </c>
      <c r="BG112" s="811">
        <v>119</v>
      </c>
      <c r="BH112" s="812">
        <v>118</v>
      </c>
      <c r="BI112" s="812">
        <v>0</v>
      </c>
      <c r="BJ112" s="812">
        <f t="shared" si="93"/>
        <v>313</v>
      </c>
      <c r="BK112" s="812"/>
      <c r="BL112" s="812"/>
      <c r="BM112" s="813"/>
    </row>
    <row r="113" spans="1:65" ht="15" customHeight="1">
      <c r="A113" s="315" t="s">
        <v>202</v>
      </c>
      <c r="B113" s="86">
        <v>8736</v>
      </c>
      <c r="C113" s="86">
        <v>4271</v>
      </c>
      <c r="D113" s="86">
        <v>6382</v>
      </c>
      <c r="E113" s="86">
        <v>3112</v>
      </c>
      <c r="F113" s="86">
        <v>5341</v>
      </c>
      <c r="G113" s="86">
        <v>2699</v>
      </c>
      <c r="H113" s="86">
        <v>3822</v>
      </c>
      <c r="I113" s="86">
        <v>1948</v>
      </c>
      <c r="J113" s="86">
        <v>2694</v>
      </c>
      <c r="K113" s="991"/>
      <c r="L113" s="86">
        <v>1371</v>
      </c>
      <c r="M113" s="86">
        <f t="shared" si="88"/>
        <v>26975</v>
      </c>
      <c r="N113" s="258">
        <f t="shared" si="89"/>
        <v>13401</v>
      </c>
      <c r="O113" s="310">
        <v>2688</v>
      </c>
      <c r="P113" s="992"/>
      <c r="Q113" s="310">
        <v>1326</v>
      </c>
      <c r="R113" s="310">
        <v>937</v>
      </c>
      <c r="S113" s="982"/>
      <c r="T113" s="320">
        <v>392</v>
      </c>
      <c r="V113" s="198" t="s">
        <v>202</v>
      </c>
      <c r="W113" s="95">
        <v>2366</v>
      </c>
      <c r="X113" s="95">
        <v>1108</v>
      </c>
      <c r="Y113" s="95">
        <v>1819</v>
      </c>
      <c r="Z113" s="95">
        <v>859</v>
      </c>
      <c r="AA113" s="95">
        <v>1679</v>
      </c>
      <c r="AB113" s="95">
        <v>811</v>
      </c>
      <c r="AC113" s="95">
        <v>813</v>
      </c>
      <c r="AD113" s="95">
        <v>386</v>
      </c>
      <c r="AE113" s="95">
        <v>261</v>
      </c>
      <c r="AF113" s="998"/>
      <c r="AG113" s="95">
        <v>135</v>
      </c>
      <c r="AH113" s="93">
        <f t="shared" si="90"/>
        <v>6938</v>
      </c>
      <c r="AI113" s="262">
        <f t="shared" si="91"/>
        <v>3299</v>
      </c>
      <c r="AJ113" s="310">
        <v>28</v>
      </c>
      <c r="AK113" s="992"/>
      <c r="AL113" s="310">
        <v>14</v>
      </c>
      <c r="AM113" s="310">
        <v>1</v>
      </c>
      <c r="AN113" s="982"/>
      <c r="AO113" s="311">
        <v>0</v>
      </c>
      <c r="AQ113" s="209" t="s">
        <v>202</v>
      </c>
      <c r="AR113" s="92">
        <v>178</v>
      </c>
      <c r="AS113" s="92">
        <v>171</v>
      </c>
      <c r="AT113" s="92">
        <v>159</v>
      </c>
      <c r="AU113" s="92">
        <v>131</v>
      </c>
      <c r="AV113" s="92">
        <v>104</v>
      </c>
      <c r="AW113" s="92">
        <f t="shared" si="92"/>
        <v>743</v>
      </c>
      <c r="AX113" s="310">
        <v>44</v>
      </c>
      <c r="AY113" s="310">
        <v>25</v>
      </c>
      <c r="AZ113" s="92">
        <v>466</v>
      </c>
      <c r="BA113" s="92">
        <v>0</v>
      </c>
      <c r="BB113" s="92">
        <f t="shared" si="94"/>
        <v>466</v>
      </c>
      <c r="BC113" s="143">
        <v>135</v>
      </c>
      <c r="BE113" s="810" t="s">
        <v>202</v>
      </c>
      <c r="BF113" s="811">
        <v>233</v>
      </c>
      <c r="BG113" s="811">
        <v>258</v>
      </c>
      <c r="BH113" s="812">
        <v>72</v>
      </c>
      <c r="BI113" s="812"/>
      <c r="BJ113" s="812">
        <f t="shared" si="93"/>
        <v>563</v>
      </c>
      <c r="BK113" s="812">
        <v>55</v>
      </c>
      <c r="BL113" s="812">
        <v>25</v>
      </c>
      <c r="BM113" s="813">
        <v>2</v>
      </c>
    </row>
    <row r="114" spans="1:65" s="18" customFormat="1" ht="15" customHeight="1">
      <c r="A114" s="315" t="s">
        <v>203</v>
      </c>
      <c r="B114" s="86">
        <v>4528</v>
      </c>
      <c r="C114" s="86">
        <v>2203</v>
      </c>
      <c r="D114" s="86">
        <v>2879</v>
      </c>
      <c r="E114" s="86">
        <v>1488</v>
      </c>
      <c r="F114" s="86">
        <v>2333</v>
      </c>
      <c r="G114" s="86">
        <v>1177</v>
      </c>
      <c r="H114" s="86">
        <v>1513</v>
      </c>
      <c r="I114" s="86">
        <v>725</v>
      </c>
      <c r="J114" s="86">
        <v>996</v>
      </c>
      <c r="K114" s="991"/>
      <c r="L114" s="86">
        <v>483</v>
      </c>
      <c r="M114" s="86">
        <f t="shared" si="88"/>
        <v>12249</v>
      </c>
      <c r="N114" s="258">
        <f t="shared" si="89"/>
        <v>6076</v>
      </c>
      <c r="O114" s="93"/>
      <c r="P114" s="993"/>
      <c r="Q114" s="93"/>
      <c r="R114" s="93"/>
      <c r="S114" s="983"/>
      <c r="T114" s="316"/>
      <c r="V114" s="198" t="s">
        <v>203</v>
      </c>
      <c r="W114" s="92">
        <v>1032</v>
      </c>
      <c r="X114" s="92">
        <v>501</v>
      </c>
      <c r="Y114" s="92">
        <v>693</v>
      </c>
      <c r="Z114" s="92">
        <v>355</v>
      </c>
      <c r="AA114" s="92">
        <v>516</v>
      </c>
      <c r="AB114" s="92">
        <v>250</v>
      </c>
      <c r="AC114" s="92">
        <v>275</v>
      </c>
      <c r="AD114" s="92">
        <v>142</v>
      </c>
      <c r="AE114" s="92">
        <v>93</v>
      </c>
      <c r="AF114" s="1033"/>
      <c r="AG114" s="92">
        <v>41</v>
      </c>
      <c r="AH114" s="93">
        <f t="shared" si="90"/>
        <v>2609</v>
      </c>
      <c r="AI114" s="262">
        <f t="shared" si="91"/>
        <v>1289</v>
      </c>
      <c r="AJ114" s="93"/>
      <c r="AK114" s="993"/>
      <c r="AL114" s="93"/>
      <c r="AM114" s="93"/>
      <c r="AN114" s="983"/>
      <c r="AO114" s="273"/>
      <c r="AQ114" s="209" t="s">
        <v>203</v>
      </c>
      <c r="AR114" s="92">
        <v>103</v>
      </c>
      <c r="AS114" s="92">
        <v>97</v>
      </c>
      <c r="AT114" s="92">
        <v>91</v>
      </c>
      <c r="AU114" s="92">
        <v>81</v>
      </c>
      <c r="AV114" s="92">
        <v>65</v>
      </c>
      <c r="AW114" s="92">
        <f t="shared" si="92"/>
        <v>437</v>
      </c>
      <c r="AX114" s="86"/>
      <c r="AY114" s="86"/>
      <c r="AZ114" s="92">
        <v>181</v>
      </c>
      <c r="BA114" s="92">
        <v>19</v>
      </c>
      <c r="BB114" s="92">
        <f t="shared" si="94"/>
        <v>200</v>
      </c>
      <c r="BC114" s="143">
        <v>92</v>
      </c>
      <c r="BD114" s="38"/>
      <c r="BE114" s="810" t="s">
        <v>203</v>
      </c>
      <c r="BF114" s="811">
        <v>76</v>
      </c>
      <c r="BG114" s="811">
        <v>146</v>
      </c>
      <c r="BH114" s="812">
        <v>28</v>
      </c>
      <c r="BI114" s="812">
        <f>+BI1141</f>
        <v>0</v>
      </c>
      <c r="BJ114" s="812">
        <f t="shared" si="93"/>
        <v>250</v>
      </c>
      <c r="BK114" s="812"/>
      <c r="BL114" s="812">
        <v>5</v>
      </c>
      <c r="BM114" s="813"/>
    </row>
    <row r="115" spans="1:65" s="18" customFormat="1" ht="15" customHeight="1">
      <c r="A115" s="315" t="s">
        <v>204</v>
      </c>
      <c r="B115" s="86">
        <v>2947</v>
      </c>
      <c r="C115" s="86">
        <v>1439</v>
      </c>
      <c r="D115" s="86">
        <v>1809</v>
      </c>
      <c r="E115" s="86">
        <v>878</v>
      </c>
      <c r="F115" s="86">
        <v>1385</v>
      </c>
      <c r="G115" s="86">
        <v>679</v>
      </c>
      <c r="H115" s="86">
        <v>710</v>
      </c>
      <c r="I115" s="86">
        <v>348</v>
      </c>
      <c r="J115" s="86">
        <v>478</v>
      </c>
      <c r="K115" s="991"/>
      <c r="L115" s="86">
        <v>226</v>
      </c>
      <c r="M115" s="86">
        <f t="shared" si="88"/>
        <v>7329</v>
      </c>
      <c r="N115" s="258">
        <f t="shared" si="89"/>
        <v>3570</v>
      </c>
      <c r="O115" s="93"/>
      <c r="P115" s="993"/>
      <c r="Q115" s="93"/>
      <c r="R115" s="93"/>
      <c r="S115" s="983"/>
      <c r="T115" s="316"/>
      <c r="V115" s="198" t="s">
        <v>204</v>
      </c>
      <c r="W115" s="95">
        <v>444</v>
      </c>
      <c r="X115" s="95">
        <v>216</v>
      </c>
      <c r="Y115" s="95">
        <v>439</v>
      </c>
      <c r="Z115" s="95">
        <v>210</v>
      </c>
      <c r="AA115" s="95">
        <v>327</v>
      </c>
      <c r="AB115" s="95">
        <v>152</v>
      </c>
      <c r="AC115" s="95">
        <v>46</v>
      </c>
      <c r="AD115" s="95">
        <v>21</v>
      </c>
      <c r="AE115" s="95">
        <v>45</v>
      </c>
      <c r="AF115" s="998"/>
      <c r="AG115" s="95">
        <v>14</v>
      </c>
      <c r="AH115" s="93">
        <f t="shared" si="90"/>
        <v>1301</v>
      </c>
      <c r="AI115" s="262">
        <f t="shared" si="91"/>
        <v>613</v>
      </c>
      <c r="AJ115" s="93"/>
      <c r="AK115" s="993"/>
      <c r="AL115" s="93"/>
      <c r="AM115" s="93"/>
      <c r="AN115" s="983"/>
      <c r="AO115" s="273"/>
      <c r="AQ115" s="209" t="s">
        <v>204</v>
      </c>
      <c r="AR115" s="92">
        <v>77</v>
      </c>
      <c r="AS115" s="92">
        <v>73</v>
      </c>
      <c r="AT115" s="92">
        <v>69</v>
      </c>
      <c r="AU115" s="92">
        <v>53</v>
      </c>
      <c r="AV115" s="92">
        <v>41</v>
      </c>
      <c r="AW115" s="92">
        <f t="shared" si="92"/>
        <v>313</v>
      </c>
      <c r="AX115" s="86"/>
      <c r="AY115" s="86"/>
      <c r="AZ115" s="92">
        <v>131</v>
      </c>
      <c r="BA115" s="92">
        <v>25</v>
      </c>
      <c r="BB115" s="92">
        <f t="shared" si="94"/>
        <v>156</v>
      </c>
      <c r="BC115" s="143">
        <v>73</v>
      </c>
      <c r="BD115" s="38"/>
      <c r="BE115" s="810" t="s">
        <v>204</v>
      </c>
      <c r="BF115" s="811">
        <v>55</v>
      </c>
      <c r="BG115" s="811">
        <v>67</v>
      </c>
      <c r="BH115" s="812">
        <v>21</v>
      </c>
      <c r="BI115" s="812"/>
      <c r="BJ115" s="812">
        <f t="shared" si="93"/>
        <v>143</v>
      </c>
      <c r="BK115" s="812"/>
      <c r="BL115" s="812"/>
      <c r="BM115" s="813"/>
    </row>
    <row r="116" spans="1:65" s="18" customFormat="1" ht="15" customHeight="1">
      <c r="A116" s="313" t="s">
        <v>73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991"/>
      <c r="L116" s="86"/>
      <c r="M116" s="86">
        <f t="shared" si="88"/>
        <v>0</v>
      </c>
      <c r="N116" s="258">
        <f t="shared" si="89"/>
        <v>0</v>
      </c>
      <c r="O116" s="93"/>
      <c r="P116" s="993"/>
      <c r="Q116" s="93"/>
      <c r="R116" s="93"/>
      <c r="S116" s="983"/>
      <c r="T116" s="316"/>
      <c r="V116" s="197" t="s">
        <v>73</v>
      </c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1038"/>
      <c r="AG116" s="202"/>
      <c r="AH116" s="93">
        <f t="shared" si="90"/>
        <v>0</v>
      </c>
      <c r="AI116" s="262">
        <f t="shared" si="91"/>
        <v>0</v>
      </c>
      <c r="AJ116" s="93"/>
      <c r="AK116" s="993"/>
      <c r="AL116" s="93"/>
      <c r="AM116" s="93"/>
      <c r="AN116" s="983"/>
      <c r="AO116" s="273"/>
      <c r="AQ116" s="208" t="s">
        <v>73</v>
      </c>
      <c r="AR116" s="92"/>
      <c r="AS116" s="92"/>
      <c r="AT116" s="92"/>
      <c r="AU116" s="92"/>
      <c r="AV116" s="92"/>
      <c r="AW116" s="92">
        <f t="shared" si="92"/>
        <v>0</v>
      </c>
      <c r="AX116" s="86"/>
      <c r="AY116" s="86"/>
      <c r="AZ116" s="92"/>
      <c r="BA116" s="92"/>
      <c r="BB116" s="92">
        <f t="shared" si="94"/>
        <v>0</v>
      </c>
      <c r="BC116" s="143"/>
      <c r="BD116" s="38"/>
      <c r="BE116" s="810" t="s">
        <v>73</v>
      </c>
      <c r="BF116" s="811"/>
      <c r="BG116" s="811"/>
      <c r="BH116" s="812"/>
      <c r="BI116" s="812"/>
      <c r="BJ116" s="812">
        <f t="shared" si="93"/>
        <v>0</v>
      </c>
      <c r="BK116" s="812"/>
      <c r="BL116" s="812"/>
      <c r="BM116" s="813"/>
    </row>
    <row r="117" spans="1:65" s="18" customFormat="1" ht="15" customHeight="1">
      <c r="A117" s="315" t="s">
        <v>205</v>
      </c>
      <c r="B117" s="86">
        <v>7139</v>
      </c>
      <c r="C117" s="86">
        <v>3491</v>
      </c>
      <c r="D117" s="86">
        <v>4911</v>
      </c>
      <c r="E117" s="86">
        <v>2337</v>
      </c>
      <c r="F117" s="86">
        <v>4191</v>
      </c>
      <c r="G117" s="86">
        <v>2055</v>
      </c>
      <c r="H117" s="86">
        <v>2761</v>
      </c>
      <c r="I117" s="86">
        <v>1370</v>
      </c>
      <c r="J117" s="86">
        <v>1631</v>
      </c>
      <c r="K117" s="991"/>
      <c r="L117" s="86">
        <v>830</v>
      </c>
      <c r="M117" s="86">
        <f t="shared" si="88"/>
        <v>20633</v>
      </c>
      <c r="N117" s="258">
        <f t="shared" si="89"/>
        <v>10083</v>
      </c>
      <c r="O117" s="93"/>
      <c r="P117" s="993"/>
      <c r="Q117" s="93"/>
      <c r="R117" s="93"/>
      <c r="S117" s="983"/>
      <c r="T117" s="316"/>
      <c r="V117" s="198" t="s">
        <v>205</v>
      </c>
      <c r="W117" s="93">
        <v>1467</v>
      </c>
      <c r="X117" s="93">
        <v>689</v>
      </c>
      <c r="Y117" s="93">
        <v>1251</v>
      </c>
      <c r="Z117" s="93">
        <v>543</v>
      </c>
      <c r="AA117" s="93">
        <v>1109</v>
      </c>
      <c r="AB117" s="93">
        <v>502</v>
      </c>
      <c r="AC117" s="93">
        <v>571</v>
      </c>
      <c r="AD117" s="93">
        <v>279</v>
      </c>
      <c r="AE117" s="93">
        <v>163</v>
      </c>
      <c r="AF117" s="993"/>
      <c r="AG117" s="93">
        <v>69</v>
      </c>
      <c r="AH117" s="93">
        <f t="shared" si="90"/>
        <v>4561</v>
      </c>
      <c r="AI117" s="262">
        <f t="shared" si="91"/>
        <v>2082</v>
      </c>
      <c r="AJ117" s="93"/>
      <c r="AK117" s="993"/>
      <c r="AL117" s="93"/>
      <c r="AM117" s="93"/>
      <c r="AN117" s="983"/>
      <c r="AO117" s="273"/>
      <c r="AQ117" s="209" t="s">
        <v>205</v>
      </c>
      <c r="AR117" s="92">
        <v>197</v>
      </c>
      <c r="AS117" s="92">
        <v>189</v>
      </c>
      <c r="AT117" s="92">
        <v>182</v>
      </c>
      <c r="AU117" s="92">
        <v>155</v>
      </c>
      <c r="AV117" s="92">
        <v>123</v>
      </c>
      <c r="AW117" s="92">
        <f t="shared" si="92"/>
        <v>846</v>
      </c>
      <c r="AX117" s="86"/>
      <c r="AY117" s="86"/>
      <c r="AZ117" s="92">
        <v>385</v>
      </c>
      <c r="BA117" s="92">
        <v>74</v>
      </c>
      <c r="BB117" s="92">
        <f t="shared" si="94"/>
        <v>459</v>
      </c>
      <c r="BC117" s="143">
        <v>199</v>
      </c>
      <c r="BD117" s="38"/>
      <c r="BE117" s="810" t="s">
        <v>205</v>
      </c>
      <c r="BF117" s="814">
        <v>108</v>
      </c>
      <c r="BG117" s="814">
        <v>250</v>
      </c>
      <c r="BH117" s="814">
        <v>62</v>
      </c>
      <c r="BI117" s="812"/>
      <c r="BJ117" s="812">
        <f t="shared" si="93"/>
        <v>420</v>
      </c>
      <c r="BK117" s="812"/>
      <c r="BL117" s="812"/>
      <c r="BM117" s="813"/>
    </row>
    <row r="118" spans="1:65" s="18" customFormat="1" ht="15" customHeight="1">
      <c r="A118" s="315" t="s">
        <v>206</v>
      </c>
      <c r="B118" s="86">
        <v>15544</v>
      </c>
      <c r="C118" s="86">
        <v>7580</v>
      </c>
      <c r="D118" s="86">
        <v>12174</v>
      </c>
      <c r="E118" s="86">
        <v>5894</v>
      </c>
      <c r="F118" s="86">
        <v>10675</v>
      </c>
      <c r="G118" s="86">
        <v>5126</v>
      </c>
      <c r="H118" s="86">
        <v>8367</v>
      </c>
      <c r="I118" s="86">
        <v>4209</v>
      </c>
      <c r="J118" s="86">
        <v>5594</v>
      </c>
      <c r="K118" s="991"/>
      <c r="L118" s="86">
        <v>2861</v>
      </c>
      <c r="M118" s="86">
        <f t="shared" si="88"/>
        <v>52354</v>
      </c>
      <c r="N118" s="258">
        <f t="shared" si="89"/>
        <v>25670</v>
      </c>
      <c r="O118" s="93"/>
      <c r="P118" s="993"/>
      <c r="Q118" s="93"/>
      <c r="R118" s="93"/>
      <c r="S118" s="983"/>
      <c r="T118" s="316"/>
      <c r="V118" s="198" t="s">
        <v>206</v>
      </c>
      <c r="W118" s="93">
        <v>3381</v>
      </c>
      <c r="X118" s="93">
        <v>1556</v>
      </c>
      <c r="Y118" s="93">
        <v>2798</v>
      </c>
      <c r="Z118" s="93">
        <v>1238</v>
      </c>
      <c r="AA118" s="93">
        <v>2553</v>
      </c>
      <c r="AB118" s="93">
        <v>1173</v>
      </c>
      <c r="AC118" s="93">
        <v>1714</v>
      </c>
      <c r="AD118" s="93">
        <v>803</v>
      </c>
      <c r="AE118" s="93">
        <v>427</v>
      </c>
      <c r="AF118" s="993"/>
      <c r="AG118" s="93">
        <v>212</v>
      </c>
      <c r="AH118" s="93">
        <f t="shared" si="90"/>
        <v>10873</v>
      </c>
      <c r="AI118" s="262">
        <f t="shared" si="91"/>
        <v>4982</v>
      </c>
      <c r="AJ118" s="93"/>
      <c r="AK118" s="993"/>
      <c r="AL118" s="93"/>
      <c r="AM118" s="93"/>
      <c r="AN118" s="983"/>
      <c r="AO118" s="273"/>
      <c r="AQ118" s="209" t="s">
        <v>206</v>
      </c>
      <c r="AR118" s="92">
        <v>338</v>
      </c>
      <c r="AS118" s="92">
        <v>324</v>
      </c>
      <c r="AT118" s="92">
        <v>316</v>
      </c>
      <c r="AU118" s="92">
        <v>296</v>
      </c>
      <c r="AV118" s="92">
        <v>266</v>
      </c>
      <c r="AW118" s="92">
        <f t="shared" si="92"/>
        <v>1540</v>
      </c>
      <c r="AX118" s="86"/>
      <c r="AY118" s="86"/>
      <c r="AZ118" s="92">
        <v>853</v>
      </c>
      <c r="BA118" s="92">
        <v>91</v>
      </c>
      <c r="BB118" s="92">
        <f t="shared" si="94"/>
        <v>944</v>
      </c>
      <c r="BC118" s="143">
        <v>296</v>
      </c>
      <c r="BD118" s="38"/>
      <c r="BE118" s="810" t="s">
        <v>206</v>
      </c>
      <c r="BF118" s="814">
        <v>260</v>
      </c>
      <c r="BG118" s="814">
        <v>590</v>
      </c>
      <c r="BH118" s="814">
        <v>92</v>
      </c>
      <c r="BI118" s="812"/>
      <c r="BJ118" s="812">
        <f t="shared" si="93"/>
        <v>942</v>
      </c>
      <c r="BK118" s="812"/>
      <c r="BL118" s="812">
        <v>12</v>
      </c>
      <c r="BM118" s="813"/>
    </row>
    <row r="119" spans="1:65" s="18" customFormat="1" ht="15" customHeight="1">
      <c r="A119" s="313" t="s">
        <v>76</v>
      </c>
      <c r="B119" s="86"/>
      <c r="C119" s="86"/>
      <c r="D119" s="86"/>
      <c r="E119" s="86"/>
      <c r="F119" s="86"/>
      <c r="G119" s="86"/>
      <c r="H119" s="86"/>
      <c r="I119" s="86"/>
      <c r="J119" s="86"/>
      <c r="K119" s="991"/>
      <c r="L119" s="86"/>
      <c r="M119" s="86">
        <f t="shared" si="88"/>
        <v>0</v>
      </c>
      <c r="N119" s="258">
        <f t="shared" si="89"/>
        <v>0</v>
      </c>
      <c r="O119" s="93"/>
      <c r="P119" s="993"/>
      <c r="Q119" s="93"/>
      <c r="R119" s="93"/>
      <c r="S119" s="983"/>
      <c r="T119" s="316"/>
      <c r="V119" s="197" t="s">
        <v>76</v>
      </c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1039"/>
      <c r="AG119" s="204"/>
      <c r="AH119" s="93">
        <f t="shared" si="90"/>
        <v>0</v>
      </c>
      <c r="AI119" s="262">
        <f t="shared" si="91"/>
        <v>0</v>
      </c>
      <c r="AJ119" s="93"/>
      <c r="AK119" s="993"/>
      <c r="AL119" s="93"/>
      <c r="AM119" s="93"/>
      <c r="AN119" s="983"/>
      <c r="AO119" s="273"/>
      <c r="AQ119" s="208" t="s">
        <v>76</v>
      </c>
      <c r="AR119" s="92"/>
      <c r="AS119" s="92"/>
      <c r="AT119" s="92"/>
      <c r="AU119" s="92"/>
      <c r="AV119" s="92"/>
      <c r="AW119" s="92">
        <f t="shared" si="92"/>
        <v>0</v>
      </c>
      <c r="AX119" s="86"/>
      <c r="AY119" s="86"/>
      <c r="AZ119" s="92"/>
      <c r="BA119" s="92"/>
      <c r="BB119" s="92">
        <f t="shared" si="94"/>
        <v>0</v>
      </c>
      <c r="BC119" s="143"/>
      <c r="BD119" s="38"/>
      <c r="BE119" s="810" t="s">
        <v>76</v>
      </c>
      <c r="BF119" s="811"/>
      <c r="BG119" s="811"/>
      <c r="BH119" s="812"/>
      <c r="BI119" s="812"/>
      <c r="BJ119" s="812">
        <f t="shared" si="93"/>
        <v>0</v>
      </c>
      <c r="BK119" s="812"/>
      <c r="BL119" s="812"/>
      <c r="BM119" s="813"/>
    </row>
    <row r="120" spans="1:65" s="18" customFormat="1" ht="15" customHeight="1">
      <c r="A120" s="315" t="s">
        <v>207</v>
      </c>
      <c r="B120" s="86">
        <v>9742</v>
      </c>
      <c r="C120" s="86">
        <v>4753</v>
      </c>
      <c r="D120" s="86">
        <v>7509</v>
      </c>
      <c r="E120" s="86">
        <v>3646</v>
      </c>
      <c r="F120" s="86">
        <v>6160</v>
      </c>
      <c r="G120" s="86">
        <v>2983</v>
      </c>
      <c r="H120" s="86">
        <v>4464</v>
      </c>
      <c r="I120" s="86">
        <v>2281</v>
      </c>
      <c r="J120" s="86">
        <v>3938</v>
      </c>
      <c r="K120" s="991"/>
      <c r="L120" s="86">
        <v>2089</v>
      </c>
      <c r="M120" s="86">
        <f t="shared" si="88"/>
        <v>31813</v>
      </c>
      <c r="N120" s="258">
        <f t="shared" si="89"/>
        <v>15752</v>
      </c>
      <c r="O120" s="310">
        <v>2501</v>
      </c>
      <c r="P120" s="992"/>
      <c r="Q120" s="310">
        <v>1294</v>
      </c>
      <c r="R120" s="310">
        <v>1533</v>
      </c>
      <c r="S120" s="982"/>
      <c r="T120" s="320">
        <v>827</v>
      </c>
      <c r="V120" s="198" t="s">
        <v>207</v>
      </c>
      <c r="W120" s="93">
        <v>1457</v>
      </c>
      <c r="X120" s="93">
        <v>629</v>
      </c>
      <c r="Y120" s="93">
        <v>1892</v>
      </c>
      <c r="Z120" s="93">
        <v>830</v>
      </c>
      <c r="AA120" s="93">
        <v>1633</v>
      </c>
      <c r="AB120" s="93">
        <v>711</v>
      </c>
      <c r="AC120" s="93">
        <v>789</v>
      </c>
      <c r="AD120" s="93">
        <v>374</v>
      </c>
      <c r="AE120" s="93">
        <v>877</v>
      </c>
      <c r="AF120" s="993"/>
      <c r="AG120" s="93">
        <v>455</v>
      </c>
      <c r="AH120" s="93">
        <f t="shared" si="90"/>
        <v>6648</v>
      </c>
      <c r="AI120" s="262">
        <f t="shared" si="91"/>
        <v>2999</v>
      </c>
      <c r="AJ120" s="310">
        <v>56</v>
      </c>
      <c r="AK120" s="992"/>
      <c r="AL120" s="310">
        <v>19</v>
      </c>
      <c r="AM120" s="310">
        <v>55</v>
      </c>
      <c r="AN120" s="982"/>
      <c r="AO120" s="311">
        <v>24</v>
      </c>
      <c r="AQ120" s="209" t="s">
        <v>207</v>
      </c>
      <c r="AR120" s="92">
        <v>44</v>
      </c>
      <c r="AS120" s="92">
        <v>40</v>
      </c>
      <c r="AT120" s="92">
        <v>38</v>
      </c>
      <c r="AU120" s="92">
        <v>34</v>
      </c>
      <c r="AV120" s="92">
        <v>31</v>
      </c>
      <c r="AW120" s="92">
        <f t="shared" si="92"/>
        <v>187</v>
      </c>
      <c r="AX120" s="310">
        <v>11</v>
      </c>
      <c r="AY120" s="310">
        <v>9</v>
      </c>
      <c r="AZ120" s="92">
        <v>595</v>
      </c>
      <c r="BA120" s="92">
        <v>101</v>
      </c>
      <c r="BB120" s="92">
        <f t="shared" si="94"/>
        <v>696</v>
      </c>
      <c r="BC120" s="143">
        <v>222</v>
      </c>
      <c r="BD120" s="38"/>
      <c r="BE120" s="810" t="s">
        <v>207</v>
      </c>
      <c r="BF120" s="814">
        <v>287</v>
      </c>
      <c r="BG120" s="814">
        <v>204</v>
      </c>
      <c r="BH120" s="814">
        <v>47</v>
      </c>
      <c r="BI120" s="814">
        <v>22</v>
      </c>
      <c r="BJ120" s="812">
        <f t="shared" si="93"/>
        <v>560</v>
      </c>
      <c r="BK120" s="812">
        <v>166</v>
      </c>
      <c r="BL120" s="814">
        <v>7</v>
      </c>
      <c r="BM120" s="813"/>
    </row>
    <row r="121" spans="1:65" s="18" customFormat="1" ht="15" customHeight="1">
      <c r="A121" s="315" t="s">
        <v>208</v>
      </c>
      <c r="B121" s="86">
        <v>10109</v>
      </c>
      <c r="C121" s="86">
        <v>5019</v>
      </c>
      <c r="D121" s="86">
        <v>8066</v>
      </c>
      <c r="E121" s="86">
        <v>4022</v>
      </c>
      <c r="F121" s="86">
        <v>6720</v>
      </c>
      <c r="G121" s="86">
        <v>3454</v>
      </c>
      <c r="H121" s="86">
        <v>5292</v>
      </c>
      <c r="I121" s="86">
        <v>2777</v>
      </c>
      <c r="J121" s="86">
        <v>3965</v>
      </c>
      <c r="K121" s="991"/>
      <c r="L121" s="86">
        <v>2068</v>
      </c>
      <c r="M121" s="86">
        <f t="shared" si="88"/>
        <v>34152</v>
      </c>
      <c r="N121" s="258">
        <f t="shared" si="89"/>
        <v>17340</v>
      </c>
      <c r="O121" s="93"/>
      <c r="P121" s="993"/>
      <c r="Q121" s="93"/>
      <c r="R121" s="93"/>
      <c r="S121" s="983"/>
      <c r="T121" s="316"/>
      <c r="V121" s="198" t="s">
        <v>208</v>
      </c>
      <c r="W121" s="93">
        <v>2812</v>
      </c>
      <c r="X121" s="93">
        <v>1313</v>
      </c>
      <c r="Y121" s="93">
        <v>2120</v>
      </c>
      <c r="Z121" s="93">
        <v>986</v>
      </c>
      <c r="AA121" s="93">
        <v>1683</v>
      </c>
      <c r="AB121" s="93">
        <v>797</v>
      </c>
      <c r="AC121" s="93">
        <v>1189</v>
      </c>
      <c r="AD121" s="93">
        <v>586</v>
      </c>
      <c r="AE121" s="93">
        <v>618</v>
      </c>
      <c r="AF121" s="993"/>
      <c r="AG121" s="93">
        <v>314</v>
      </c>
      <c r="AH121" s="93">
        <f t="shared" si="90"/>
        <v>8422</v>
      </c>
      <c r="AI121" s="262">
        <f t="shared" si="91"/>
        <v>3996</v>
      </c>
      <c r="AJ121" s="93"/>
      <c r="AK121" s="993"/>
      <c r="AL121" s="93"/>
      <c r="AM121" s="93"/>
      <c r="AN121" s="983"/>
      <c r="AO121" s="273"/>
      <c r="AQ121" s="209" t="s">
        <v>208</v>
      </c>
      <c r="AR121" s="92">
        <v>16</v>
      </c>
      <c r="AS121" s="92">
        <v>16</v>
      </c>
      <c r="AT121" s="92">
        <v>15</v>
      </c>
      <c r="AU121" s="92">
        <v>15</v>
      </c>
      <c r="AV121" s="92">
        <v>13</v>
      </c>
      <c r="AW121" s="92">
        <f t="shared" si="92"/>
        <v>75</v>
      </c>
      <c r="AX121" s="86"/>
      <c r="AY121" s="86"/>
      <c r="AZ121" s="92">
        <v>484</v>
      </c>
      <c r="BA121" s="92">
        <v>108</v>
      </c>
      <c r="BB121" s="92">
        <f t="shared" si="94"/>
        <v>592</v>
      </c>
      <c r="BC121" s="143">
        <v>206</v>
      </c>
      <c r="BD121" s="38"/>
      <c r="BE121" s="810" t="s">
        <v>208</v>
      </c>
      <c r="BF121" s="814">
        <v>211</v>
      </c>
      <c r="BG121" s="814">
        <v>365</v>
      </c>
      <c r="BH121" s="814">
        <v>70</v>
      </c>
      <c r="BI121" s="814"/>
      <c r="BJ121" s="812">
        <f t="shared" si="93"/>
        <v>646</v>
      </c>
      <c r="BK121" s="812"/>
      <c r="BL121" s="814">
        <v>13</v>
      </c>
      <c r="BM121" s="813"/>
    </row>
    <row r="122" spans="1:65" s="18" customFormat="1" ht="15" customHeight="1">
      <c r="A122" s="315" t="s">
        <v>209</v>
      </c>
      <c r="B122" s="86">
        <v>1319</v>
      </c>
      <c r="C122" s="86">
        <v>625</v>
      </c>
      <c r="D122" s="86">
        <v>1214</v>
      </c>
      <c r="E122" s="86">
        <v>590</v>
      </c>
      <c r="F122" s="86">
        <v>1348</v>
      </c>
      <c r="G122" s="86">
        <v>686</v>
      </c>
      <c r="H122" s="86">
        <v>1312</v>
      </c>
      <c r="I122" s="86">
        <v>661</v>
      </c>
      <c r="J122" s="86">
        <v>1168</v>
      </c>
      <c r="K122" s="991"/>
      <c r="L122" s="86">
        <v>617</v>
      </c>
      <c r="M122" s="86">
        <f t="shared" si="88"/>
        <v>6361</v>
      </c>
      <c r="N122" s="258">
        <f t="shared" si="89"/>
        <v>3179</v>
      </c>
      <c r="O122" s="93"/>
      <c r="P122" s="993"/>
      <c r="Q122" s="93"/>
      <c r="R122" s="93"/>
      <c r="S122" s="983"/>
      <c r="T122" s="316"/>
      <c r="V122" s="198" t="s">
        <v>209</v>
      </c>
      <c r="W122" s="93">
        <v>307</v>
      </c>
      <c r="X122" s="93">
        <v>128</v>
      </c>
      <c r="Y122" s="93">
        <v>265</v>
      </c>
      <c r="Z122" s="93">
        <v>108</v>
      </c>
      <c r="AA122" s="93">
        <v>350</v>
      </c>
      <c r="AB122" s="93">
        <v>166</v>
      </c>
      <c r="AC122" s="93">
        <v>296</v>
      </c>
      <c r="AD122" s="93">
        <v>143</v>
      </c>
      <c r="AE122" s="93">
        <v>194</v>
      </c>
      <c r="AF122" s="993"/>
      <c r="AG122" s="93">
        <v>109</v>
      </c>
      <c r="AH122" s="93">
        <f t="shared" si="90"/>
        <v>1412</v>
      </c>
      <c r="AI122" s="262">
        <f t="shared" si="91"/>
        <v>654</v>
      </c>
      <c r="AJ122" s="93"/>
      <c r="AK122" s="993"/>
      <c r="AL122" s="93"/>
      <c r="AM122" s="93"/>
      <c r="AN122" s="983"/>
      <c r="AO122" s="273"/>
      <c r="AQ122" s="209" t="s">
        <v>209</v>
      </c>
      <c r="AR122" s="92">
        <v>14</v>
      </c>
      <c r="AS122" s="92">
        <v>14</v>
      </c>
      <c r="AT122" s="92">
        <v>17</v>
      </c>
      <c r="AU122" s="92">
        <v>17</v>
      </c>
      <c r="AV122" s="92">
        <v>16</v>
      </c>
      <c r="AW122" s="92">
        <f t="shared" si="92"/>
        <v>78</v>
      </c>
      <c r="AX122" s="86"/>
      <c r="AY122" s="86"/>
      <c r="AZ122" s="92">
        <v>159</v>
      </c>
      <c r="BA122" s="92">
        <v>1</v>
      </c>
      <c r="BB122" s="92">
        <f t="shared" si="94"/>
        <v>160</v>
      </c>
      <c r="BC122" s="143">
        <v>17</v>
      </c>
      <c r="BD122" s="38"/>
      <c r="BE122" s="810" t="s">
        <v>209</v>
      </c>
      <c r="BF122" s="814">
        <v>69</v>
      </c>
      <c r="BG122" s="814">
        <v>34</v>
      </c>
      <c r="BH122" s="814">
        <v>10</v>
      </c>
      <c r="BI122" s="814">
        <v>3</v>
      </c>
      <c r="BJ122" s="812">
        <f t="shared" si="93"/>
        <v>116</v>
      </c>
      <c r="BK122" s="812"/>
      <c r="BL122" s="814">
        <v>12</v>
      </c>
      <c r="BM122" s="813"/>
    </row>
    <row r="123" spans="1:65" s="18" customFormat="1" ht="15" customHeight="1">
      <c r="A123" s="315" t="s">
        <v>210</v>
      </c>
      <c r="B123" s="86">
        <v>6073</v>
      </c>
      <c r="C123" s="86">
        <v>2861</v>
      </c>
      <c r="D123" s="86">
        <v>4895</v>
      </c>
      <c r="E123" s="86">
        <v>2380</v>
      </c>
      <c r="F123" s="86">
        <v>4086</v>
      </c>
      <c r="G123" s="86">
        <v>2086</v>
      </c>
      <c r="H123" s="86">
        <v>2577</v>
      </c>
      <c r="I123" s="86">
        <v>1346</v>
      </c>
      <c r="J123" s="86">
        <v>1813</v>
      </c>
      <c r="K123" s="991"/>
      <c r="L123" s="86">
        <v>964</v>
      </c>
      <c r="M123" s="86">
        <f t="shared" si="88"/>
        <v>19444</v>
      </c>
      <c r="N123" s="258">
        <f t="shared" si="89"/>
        <v>9637</v>
      </c>
      <c r="O123" s="93"/>
      <c r="P123" s="993"/>
      <c r="Q123" s="93"/>
      <c r="R123" s="93"/>
      <c r="S123" s="983"/>
      <c r="T123" s="316"/>
      <c r="V123" s="198" t="s">
        <v>210</v>
      </c>
      <c r="W123" s="93">
        <v>1361</v>
      </c>
      <c r="X123" s="93">
        <v>596</v>
      </c>
      <c r="Y123" s="93">
        <v>1292</v>
      </c>
      <c r="Z123" s="93">
        <v>582</v>
      </c>
      <c r="AA123" s="93">
        <v>1206</v>
      </c>
      <c r="AB123" s="93">
        <v>555</v>
      </c>
      <c r="AC123" s="93">
        <v>424</v>
      </c>
      <c r="AD123" s="93">
        <v>201</v>
      </c>
      <c r="AE123" s="93">
        <v>199</v>
      </c>
      <c r="AF123" s="993"/>
      <c r="AG123" s="93">
        <v>95</v>
      </c>
      <c r="AH123" s="93">
        <f t="shared" si="90"/>
        <v>4482</v>
      </c>
      <c r="AI123" s="262">
        <f t="shared" si="91"/>
        <v>2029</v>
      </c>
      <c r="AJ123" s="93"/>
      <c r="AK123" s="993"/>
      <c r="AL123" s="93"/>
      <c r="AM123" s="93"/>
      <c r="AN123" s="983"/>
      <c r="AO123" s="273"/>
      <c r="AQ123" s="209" t="s">
        <v>210</v>
      </c>
      <c r="AR123" s="92">
        <v>145</v>
      </c>
      <c r="AS123" s="92">
        <v>144</v>
      </c>
      <c r="AT123" s="92">
        <v>144</v>
      </c>
      <c r="AU123" s="92">
        <v>130</v>
      </c>
      <c r="AV123" s="92">
        <v>116</v>
      </c>
      <c r="AW123" s="92">
        <f t="shared" si="92"/>
        <v>679</v>
      </c>
      <c r="AX123" s="86"/>
      <c r="AY123" s="86"/>
      <c r="AZ123" s="92">
        <v>354</v>
      </c>
      <c r="BA123" s="92">
        <v>72</v>
      </c>
      <c r="BB123" s="92">
        <f t="shared" si="94"/>
        <v>426</v>
      </c>
      <c r="BC123" s="143">
        <v>167</v>
      </c>
      <c r="BD123" s="38"/>
      <c r="BE123" s="810" t="s">
        <v>210</v>
      </c>
      <c r="BF123" s="814">
        <v>188</v>
      </c>
      <c r="BG123" s="814">
        <v>178</v>
      </c>
      <c r="BH123" s="814">
        <v>30</v>
      </c>
      <c r="BI123" s="814"/>
      <c r="BJ123" s="812">
        <f t="shared" si="93"/>
        <v>396</v>
      </c>
      <c r="BK123" s="812"/>
      <c r="BL123" s="814">
        <v>6</v>
      </c>
      <c r="BM123" s="813"/>
    </row>
    <row r="124" spans="1:65" s="18" customFormat="1" ht="15" customHeight="1">
      <c r="A124" s="315" t="s">
        <v>211</v>
      </c>
      <c r="B124" s="86">
        <v>2236</v>
      </c>
      <c r="C124" s="86">
        <v>1074</v>
      </c>
      <c r="D124" s="86">
        <v>1920</v>
      </c>
      <c r="E124" s="86">
        <v>955</v>
      </c>
      <c r="F124" s="86">
        <v>1951</v>
      </c>
      <c r="G124" s="86">
        <v>941</v>
      </c>
      <c r="H124" s="86">
        <v>1772</v>
      </c>
      <c r="I124" s="86">
        <v>920</v>
      </c>
      <c r="J124" s="86">
        <v>1346</v>
      </c>
      <c r="K124" s="991"/>
      <c r="L124" s="86">
        <v>667</v>
      </c>
      <c r="M124" s="86">
        <f t="shared" si="88"/>
        <v>9225</v>
      </c>
      <c r="N124" s="258">
        <f t="shared" si="89"/>
        <v>4557</v>
      </c>
      <c r="O124" s="310">
        <v>1305</v>
      </c>
      <c r="P124" s="992"/>
      <c r="Q124" s="310">
        <v>663</v>
      </c>
      <c r="R124" s="310">
        <v>891</v>
      </c>
      <c r="S124" s="982"/>
      <c r="T124" s="320">
        <v>451</v>
      </c>
      <c r="V124" s="198" t="s">
        <v>211</v>
      </c>
      <c r="W124" s="93">
        <v>436</v>
      </c>
      <c r="X124" s="93">
        <v>191</v>
      </c>
      <c r="Y124" s="93">
        <v>398</v>
      </c>
      <c r="Z124" s="93">
        <v>183</v>
      </c>
      <c r="AA124" s="93">
        <v>426</v>
      </c>
      <c r="AB124" s="93">
        <v>167</v>
      </c>
      <c r="AC124" s="93">
        <v>304</v>
      </c>
      <c r="AD124" s="93">
        <v>143</v>
      </c>
      <c r="AE124" s="93">
        <v>88</v>
      </c>
      <c r="AF124" s="993"/>
      <c r="AG124" s="93">
        <v>48</v>
      </c>
      <c r="AH124" s="93">
        <f t="shared" si="90"/>
        <v>1652</v>
      </c>
      <c r="AI124" s="262">
        <f t="shared" si="91"/>
        <v>732</v>
      </c>
      <c r="AJ124" s="310">
        <v>89</v>
      </c>
      <c r="AK124" s="992"/>
      <c r="AL124" s="310">
        <v>38</v>
      </c>
      <c r="AM124" s="310">
        <v>66</v>
      </c>
      <c r="AN124" s="982"/>
      <c r="AO124" s="311">
        <v>31</v>
      </c>
      <c r="AQ124" s="209" t="s">
        <v>211</v>
      </c>
      <c r="AR124" s="92">
        <v>29</v>
      </c>
      <c r="AS124" s="92">
        <v>30</v>
      </c>
      <c r="AT124" s="92">
        <v>27</v>
      </c>
      <c r="AU124" s="92">
        <v>25</v>
      </c>
      <c r="AV124" s="92">
        <v>27</v>
      </c>
      <c r="AW124" s="92">
        <f t="shared" si="92"/>
        <v>138</v>
      </c>
      <c r="AX124" s="86">
        <v>9</v>
      </c>
      <c r="AY124" s="86">
        <v>8</v>
      </c>
      <c r="AZ124" s="92">
        <v>223</v>
      </c>
      <c r="BA124" s="92">
        <v>18</v>
      </c>
      <c r="BB124" s="92">
        <f t="shared" si="94"/>
        <v>241</v>
      </c>
      <c r="BC124" s="143">
        <v>48</v>
      </c>
      <c r="BD124" s="38"/>
      <c r="BE124" s="810" t="s">
        <v>211</v>
      </c>
      <c r="BF124" s="814">
        <v>118</v>
      </c>
      <c r="BG124" s="814">
        <v>64</v>
      </c>
      <c r="BH124" s="814">
        <v>38</v>
      </c>
      <c r="BI124" s="814">
        <v>5</v>
      </c>
      <c r="BJ124" s="812">
        <f t="shared" si="93"/>
        <v>225</v>
      </c>
      <c r="BK124" s="812">
        <v>56</v>
      </c>
      <c r="BL124" s="814">
        <v>8</v>
      </c>
      <c r="BM124" s="813"/>
    </row>
    <row r="125" spans="1:65" s="18" customFormat="1" ht="15" customHeight="1">
      <c r="A125" s="313" t="s">
        <v>82</v>
      </c>
      <c r="B125" s="86"/>
      <c r="C125" s="86"/>
      <c r="D125" s="86"/>
      <c r="E125" s="86"/>
      <c r="F125" s="86"/>
      <c r="G125" s="86"/>
      <c r="H125" s="86"/>
      <c r="I125" s="86"/>
      <c r="J125" s="86"/>
      <c r="K125" s="991"/>
      <c r="L125" s="86"/>
      <c r="M125" s="86">
        <f t="shared" si="88"/>
        <v>0</v>
      </c>
      <c r="N125" s="258">
        <f t="shared" si="89"/>
        <v>0</v>
      </c>
      <c r="O125" s="115"/>
      <c r="P125" s="999"/>
      <c r="Q125" s="115"/>
      <c r="R125" s="115"/>
      <c r="S125" s="988"/>
      <c r="T125" s="321"/>
      <c r="V125" s="197" t="s">
        <v>82</v>
      </c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1039"/>
      <c r="AG125" s="204"/>
      <c r="AH125" s="93">
        <f t="shared" si="90"/>
        <v>0</v>
      </c>
      <c r="AI125" s="262">
        <f t="shared" si="91"/>
        <v>0</v>
      </c>
      <c r="AJ125" s="115"/>
      <c r="AK125" s="999"/>
      <c r="AL125" s="115"/>
      <c r="AM125" s="115"/>
      <c r="AN125" s="988"/>
      <c r="AO125" s="277"/>
      <c r="AQ125" s="208" t="s">
        <v>82</v>
      </c>
      <c r="AR125" s="92"/>
      <c r="AS125" s="92"/>
      <c r="AT125" s="92"/>
      <c r="AU125" s="92"/>
      <c r="AV125" s="92"/>
      <c r="AW125" s="92">
        <f t="shared" si="92"/>
        <v>0</v>
      </c>
      <c r="AX125" s="86"/>
      <c r="AY125" s="86"/>
      <c r="AZ125" s="92"/>
      <c r="BA125" s="92"/>
      <c r="BB125" s="92">
        <f t="shared" si="94"/>
        <v>0</v>
      </c>
      <c r="BC125" s="143"/>
      <c r="BD125" s="38"/>
      <c r="BE125" s="810" t="s">
        <v>82</v>
      </c>
      <c r="BF125" s="811"/>
      <c r="BG125" s="811"/>
      <c r="BH125" s="812"/>
      <c r="BI125" s="812"/>
      <c r="BJ125" s="812">
        <f t="shared" si="93"/>
        <v>0</v>
      </c>
      <c r="BK125" s="812"/>
      <c r="BL125" s="812"/>
      <c r="BM125" s="813"/>
    </row>
    <row r="126" spans="1:65" s="18" customFormat="1" ht="15" customHeight="1">
      <c r="A126" s="315" t="s">
        <v>212</v>
      </c>
      <c r="B126" s="93">
        <v>14701</v>
      </c>
      <c r="C126" s="93">
        <v>7018</v>
      </c>
      <c r="D126" s="93">
        <v>12178</v>
      </c>
      <c r="E126" s="93">
        <v>5814</v>
      </c>
      <c r="F126" s="93">
        <v>10748</v>
      </c>
      <c r="G126" s="93">
        <v>5272</v>
      </c>
      <c r="H126" s="93">
        <v>7722</v>
      </c>
      <c r="I126" s="93">
        <v>4066</v>
      </c>
      <c r="J126" s="93">
        <v>4912</v>
      </c>
      <c r="K126" s="993"/>
      <c r="L126" s="93">
        <v>2697</v>
      </c>
      <c r="M126" s="86">
        <f t="shared" si="88"/>
        <v>50261</v>
      </c>
      <c r="N126" s="258">
        <f t="shared" si="89"/>
        <v>24867</v>
      </c>
      <c r="O126" s="310">
        <v>3547</v>
      </c>
      <c r="P126" s="992"/>
      <c r="Q126" s="310">
        <v>1886</v>
      </c>
      <c r="R126" s="310">
        <v>2201</v>
      </c>
      <c r="S126" s="982"/>
      <c r="T126" s="320">
        <v>1216</v>
      </c>
      <c r="U126" s="53"/>
      <c r="V126" s="198" t="s">
        <v>212</v>
      </c>
      <c r="W126" s="95">
        <v>3435</v>
      </c>
      <c r="X126" s="95">
        <v>1542</v>
      </c>
      <c r="Y126" s="95">
        <v>3848</v>
      </c>
      <c r="Z126" s="95">
        <v>1614</v>
      </c>
      <c r="AA126" s="95">
        <v>3390</v>
      </c>
      <c r="AB126" s="95">
        <v>1459</v>
      </c>
      <c r="AC126" s="95">
        <v>1713</v>
      </c>
      <c r="AD126" s="95">
        <v>858</v>
      </c>
      <c r="AE126" s="95">
        <v>465</v>
      </c>
      <c r="AF126" s="998"/>
      <c r="AG126" s="95">
        <v>241</v>
      </c>
      <c r="AH126" s="93">
        <f t="shared" si="90"/>
        <v>12851</v>
      </c>
      <c r="AI126" s="262">
        <f t="shared" si="91"/>
        <v>5714</v>
      </c>
      <c r="AJ126" s="310">
        <v>53</v>
      </c>
      <c r="AK126" s="992"/>
      <c r="AL126" s="310">
        <v>22</v>
      </c>
      <c r="AM126" s="310">
        <v>3</v>
      </c>
      <c r="AN126" s="982"/>
      <c r="AO126" s="311">
        <v>1</v>
      </c>
      <c r="AQ126" s="209" t="s">
        <v>212</v>
      </c>
      <c r="AR126" s="92">
        <v>321</v>
      </c>
      <c r="AS126" s="92">
        <v>312</v>
      </c>
      <c r="AT126" s="92">
        <v>312</v>
      </c>
      <c r="AU126" s="92">
        <v>288</v>
      </c>
      <c r="AV126" s="92">
        <v>257</v>
      </c>
      <c r="AW126" s="92">
        <f t="shared" ref="AW126:AW143" si="95">SUM(AR126:AV126)</f>
        <v>1490</v>
      </c>
      <c r="AX126" s="86">
        <v>65</v>
      </c>
      <c r="AY126" s="86">
        <v>52</v>
      </c>
      <c r="AZ126" s="92">
        <v>1112</v>
      </c>
      <c r="BA126" s="92">
        <v>150</v>
      </c>
      <c r="BB126" s="92">
        <f t="shared" si="94"/>
        <v>1262</v>
      </c>
      <c r="BC126" s="143">
        <v>283</v>
      </c>
      <c r="BD126" s="38"/>
      <c r="BE126" s="810" t="s">
        <v>212</v>
      </c>
      <c r="BF126" s="811">
        <v>356</v>
      </c>
      <c r="BG126" s="811">
        <v>524</v>
      </c>
      <c r="BH126" s="812">
        <v>408</v>
      </c>
      <c r="BI126" s="812"/>
      <c r="BJ126" s="812">
        <f t="shared" si="93"/>
        <v>1288</v>
      </c>
      <c r="BK126" s="812">
        <v>235</v>
      </c>
      <c r="BL126" s="812">
        <v>16</v>
      </c>
      <c r="BM126" s="813"/>
    </row>
    <row r="127" spans="1:65" s="18" customFormat="1" ht="15" customHeight="1">
      <c r="A127" s="315" t="s">
        <v>213</v>
      </c>
      <c r="B127" s="93">
        <v>12074</v>
      </c>
      <c r="C127" s="93">
        <v>5872</v>
      </c>
      <c r="D127" s="93">
        <v>10684</v>
      </c>
      <c r="E127" s="93">
        <v>5222</v>
      </c>
      <c r="F127" s="93">
        <v>8707</v>
      </c>
      <c r="G127" s="93">
        <v>4278</v>
      </c>
      <c r="H127" s="93">
        <v>5424</v>
      </c>
      <c r="I127" s="93">
        <v>2799</v>
      </c>
      <c r="J127" s="93">
        <v>3395</v>
      </c>
      <c r="K127" s="993"/>
      <c r="L127" s="93">
        <v>1852</v>
      </c>
      <c r="M127" s="86">
        <f t="shared" si="88"/>
        <v>40284</v>
      </c>
      <c r="N127" s="258">
        <f t="shared" si="89"/>
        <v>20023</v>
      </c>
      <c r="O127" s="93"/>
      <c r="P127" s="993"/>
      <c r="Q127" s="93"/>
      <c r="R127" s="93"/>
      <c r="S127" s="983"/>
      <c r="T127" s="316"/>
      <c r="U127" s="53"/>
      <c r="V127" s="198" t="s">
        <v>213</v>
      </c>
      <c r="W127" s="95">
        <v>2321</v>
      </c>
      <c r="X127" s="95">
        <v>1023</v>
      </c>
      <c r="Y127" s="95">
        <v>3863</v>
      </c>
      <c r="Z127" s="95">
        <v>1793</v>
      </c>
      <c r="AA127" s="95">
        <v>2951</v>
      </c>
      <c r="AB127" s="95">
        <v>1364</v>
      </c>
      <c r="AC127" s="95">
        <v>813</v>
      </c>
      <c r="AD127" s="95">
        <v>424</v>
      </c>
      <c r="AE127" s="95">
        <v>519</v>
      </c>
      <c r="AF127" s="998"/>
      <c r="AG127" s="95">
        <v>288</v>
      </c>
      <c r="AH127" s="93">
        <f t="shared" si="90"/>
        <v>10467</v>
      </c>
      <c r="AI127" s="262">
        <f t="shared" si="91"/>
        <v>4892</v>
      </c>
      <c r="AJ127" s="93"/>
      <c r="AK127" s="993"/>
      <c r="AL127" s="93"/>
      <c r="AM127" s="93"/>
      <c r="AN127" s="983"/>
      <c r="AO127" s="273"/>
      <c r="AQ127" s="209" t="s">
        <v>213</v>
      </c>
      <c r="AR127" s="92">
        <v>225</v>
      </c>
      <c r="AS127" s="92">
        <v>227</v>
      </c>
      <c r="AT127" s="92">
        <v>213</v>
      </c>
      <c r="AU127" s="92">
        <v>164</v>
      </c>
      <c r="AV127" s="92">
        <v>139</v>
      </c>
      <c r="AW127" s="92">
        <f t="shared" si="95"/>
        <v>968</v>
      </c>
      <c r="AX127" s="86"/>
      <c r="AY127" s="86"/>
      <c r="AZ127" s="92">
        <v>675</v>
      </c>
      <c r="BA127" s="92">
        <v>73</v>
      </c>
      <c r="BB127" s="92">
        <f t="shared" si="94"/>
        <v>748</v>
      </c>
      <c r="BC127" s="143">
        <v>187</v>
      </c>
      <c r="BD127" s="38"/>
      <c r="BE127" s="810" t="s">
        <v>213</v>
      </c>
      <c r="BF127" s="811">
        <v>321</v>
      </c>
      <c r="BG127" s="811">
        <v>346</v>
      </c>
      <c r="BH127" s="812">
        <v>150</v>
      </c>
      <c r="BI127" s="812"/>
      <c r="BJ127" s="812">
        <f t="shared" si="93"/>
        <v>817</v>
      </c>
      <c r="BK127" s="812"/>
      <c r="BL127" s="812">
        <v>10</v>
      </c>
      <c r="BM127" s="813"/>
    </row>
    <row r="128" spans="1:65" s="18" customFormat="1" ht="15" customHeight="1">
      <c r="A128" s="315" t="s">
        <v>214</v>
      </c>
      <c r="B128" s="93">
        <v>4002</v>
      </c>
      <c r="C128" s="93">
        <v>1863</v>
      </c>
      <c r="D128" s="93">
        <v>3773</v>
      </c>
      <c r="E128" s="93">
        <v>1798</v>
      </c>
      <c r="F128" s="93">
        <v>3512</v>
      </c>
      <c r="G128" s="93">
        <v>1660</v>
      </c>
      <c r="H128" s="93">
        <v>3016</v>
      </c>
      <c r="I128" s="93">
        <v>1513</v>
      </c>
      <c r="J128" s="93">
        <v>3469</v>
      </c>
      <c r="K128" s="993"/>
      <c r="L128" s="93">
        <v>1809</v>
      </c>
      <c r="M128" s="86">
        <f t="shared" si="88"/>
        <v>17772</v>
      </c>
      <c r="N128" s="258">
        <f t="shared" si="89"/>
        <v>8643</v>
      </c>
      <c r="O128" s="93"/>
      <c r="P128" s="993"/>
      <c r="Q128" s="93"/>
      <c r="R128" s="93"/>
      <c r="S128" s="983"/>
      <c r="T128" s="316"/>
      <c r="U128" s="53"/>
      <c r="V128" s="198" t="s">
        <v>214</v>
      </c>
      <c r="W128" s="92">
        <v>98</v>
      </c>
      <c r="X128" s="92">
        <v>39</v>
      </c>
      <c r="Y128" s="92">
        <v>856</v>
      </c>
      <c r="Z128" s="92">
        <v>332</v>
      </c>
      <c r="AA128" s="92">
        <v>859</v>
      </c>
      <c r="AB128" s="92">
        <v>360</v>
      </c>
      <c r="AC128" s="92">
        <v>97</v>
      </c>
      <c r="AD128" s="92">
        <v>45</v>
      </c>
      <c r="AE128" s="92">
        <v>938</v>
      </c>
      <c r="AF128" s="1033"/>
      <c r="AG128" s="92">
        <v>490</v>
      </c>
      <c r="AH128" s="93">
        <f t="shared" si="90"/>
        <v>2848</v>
      </c>
      <c r="AI128" s="262">
        <f t="shared" si="91"/>
        <v>1266</v>
      </c>
      <c r="AJ128" s="93"/>
      <c r="AK128" s="993"/>
      <c r="AL128" s="93"/>
      <c r="AM128" s="93"/>
      <c r="AN128" s="983"/>
      <c r="AO128" s="273"/>
      <c r="AQ128" s="209" t="s">
        <v>214</v>
      </c>
      <c r="AR128" s="92">
        <v>69</v>
      </c>
      <c r="AS128" s="92">
        <v>73</v>
      </c>
      <c r="AT128" s="92">
        <v>68</v>
      </c>
      <c r="AU128" s="92">
        <v>61</v>
      </c>
      <c r="AV128" s="92">
        <v>71</v>
      </c>
      <c r="AW128" s="92">
        <f t="shared" si="95"/>
        <v>342</v>
      </c>
      <c r="AX128" s="86"/>
      <c r="AY128" s="86"/>
      <c r="AZ128" s="92">
        <v>213</v>
      </c>
      <c r="BA128" s="92">
        <v>9</v>
      </c>
      <c r="BB128" s="92">
        <f t="shared" si="94"/>
        <v>222</v>
      </c>
      <c r="BC128" s="143">
        <v>27</v>
      </c>
      <c r="BD128" s="38"/>
      <c r="BE128" s="810" t="s">
        <v>214</v>
      </c>
      <c r="BF128" s="811">
        <v>302</v>
      </c>
      <c r="BG128" s="811">
        <v>46</v>
      </c>
      <c r="BH128" s="812">
        <v>6</v>
      </c>
      <c r="BI128" s="812"/>
      <c r="BJ128" s="812">
        <f t="shared" si="93"/>
        <v>354</v>
      </c>
      <c r="BK128" s="812"/>
      <c r="BL128" s="812">
        <v>124</v>
      </c>
      <c r="BM128" s="813"/>
    </row>
    <row r="129" spans="1:65" s="18" customFormat="1" ht="15" customHeight="1">
      <c r="A129" s="315" t="s">
        <v>215</v>
      </c>
      <c r="B129" s="93">
        <v>22864</v>
      </c>
      <c r="C129" s="93">
        <v>10857</v>
      </c>
      <c r="D129" s="93">
        <v>20676</v>
      </c>
      <c r="E129" s="93">
        <v>9826</v>
      </c>
      <c r="F129" s="93">
        <v>18075</v>
      </c>
      <c r="G129" s="93">
        <v>8881</v>
      </c>
      <c r="H129" s="93">
        <v>13029</v>
      </c>
      <c r="I129" s="93">
        <v>6650</v>
      </c>
      <c r="J129" s="93">
        <v>9660</v>
      </c>
      <c r="K129" s="993"/>
      <c r="L129" s="93">
        <v>5348</v>
      </c>
      <c r="M129" s="86">
        <f t="shared" si="88"/>
        <v>84304</v>
      </c>
      <c r="N129" s="258">
        <f t="shared" si="89"/>
        <v>41562</v>
      </c>
      <c r="O129" s="93"/>
      <c r="P129" s="993"/>
      <c r="Q129" s="93"/>
      <c r="R129" s="93"/>
      <c r="S129" s="983"/>
      <c r="T129" s="316"/>
      <c r="U129" s="53"/>
      <c r="V129" s="198" t="s">
        <v>215</v>
      </c>
      <c r="W129" s="95">
        <v>2330</v>
      </c>
      <c r="X129" s="95">
        <v>999</v>
      </c>
      <c r="Y129" s="95">
        <v>6371</v>
      </c>
      <c r="Z129" s="95">
        <v>2695</v>
      </c>
      <c r="AA129" s="95">
        <v>5776</v>
      </c>
      <c r="AB129" s="95">
        <v>2657</v>
      </c>
      <c r="AC129" s="95">
        <v>1585</v>
      </c>
      <c r="AD129" s="95">
        <v>757</v>
      </c>
      <c r="AE129" s="95">
        <v>1528</v>
      </c>
      <c r="AF129" s="998"/>
      <c r="AG129" s="95">
        <v>818</v>
      </c>
      <c r="AH129" s="93">
        <f t="shared" si="90"/>
        <v>17590</v>
      </c>
      <c r="AI129" s="262">
        <f t="shared" si="91"/>
        <v>7926</v>
      </c>
      <c r="AJ129" s="93"/>
      <c r="AK129" s="993"/>
      <c r="AL129" s="93"/>
      <c r="AM129" s="93"/>
      <c r="AN129" s="983"/>
      <c r="AO129" s="273"/>
      <c r="AQ129" s="209" t="s">
        <v>215</v>
      </c>
      <c r="AR129" s="92">
        <v>467</v>
      </c>
      <c r="AS129" s="92">
        <v>472</v>
      </c>
      <c r="AT129" s="92">
        <v>447</v>
      </c>
      <c r="AU129" s="92">
        <v>405</v>
      </c>
      <c r="AV129" s="92">
        <v>378</v>
      </c>
      <c r="AW129" s="92">
        <f t="shared" si="95"/>
        <v>2169</v>
      </c>
      <c r="AX129" s="86"/>
      <c r="AY129" s="86"/>
      <c r="AZ129" s="92">
        <v>1656</v>
      </c>
      <c r="BA129" s="92">
        <v>109</v>
      </c>
      <c r="BB129" s="92">
        <f t="shared" si="94"/>
        <v>1765</v>
      </c>
      <c r="BC129" s="143">
        <v>391</v>
      </c>
      <c r="BD129" s="38"/>
      <c r="BE129" s="810" t="s">
        <v>215</v>
      </c>
      <c r="BF129" s="811">
        <v>709</v>
      </c>
      <c r="BG129" s="811">
        <v>763</v>
      </c>
      <c r="BH129" s="812">
        <v>381</v>
      </c>
      <c r="BI129" s="812"/>
      <c r="BJ129" s="812">
        <f t="shared" si="93"/>
        <v>1853</v>
      </c>
      <c r="BK129" s="812"/>
      <c r="BL129" s="812">
        <v>22</v>
      </c>
      <c r="BM129" s="813"/>
    </row>
    <row r="130" spans="1:65" s="18" customFormat="1" ht="15" customHeight="1">
      <c r="A130" s="315" t="s">
        <v>216</v>
      </c>
      <c r="B130" s="94">
        <v>7234</v>
      </c>
      <c r="C130" s="94">
        <v>3532</v>
      </c>
      <c r="D130" s="94">
        <v>4411</v>
      </c>
      <c r="E130" s="94">
        <v>2253</v>
      </c>
      <c r="F130" s="94">
        <v>3172</v>
      </c>
      <c r="G130" s="94">
        <v>1592</v>
      </c>
      <c r="H130" s="94">
        <v>1931</v>
      </c>
      <c r="I130" s="94">
        <v>979</v>
      </c>
      <c r="J130" s="94">
        <v>1177</v>
      </c>
      <c r="K130" s="1034"/>
      <c r="L130" s="94">
        <v>617</v>
      </c>
      <c r="M130" s="86">
        <f t="shared" si="88"/>
        <v>17925</v>
      </c>
      <c r="N130" s="258">
        <f t="shared" si="89"/>
        <v>8973</v>
      </c>
      <c r="O130" s="93"/>
      <c r="P130" s="993"/>
      <c r="Q130" s="93"/>
      <c r="R130" s="93"/>
      <c r="S130" s="983"/>
      <c r="T130" s="316"/>
      <c r="U130" s="53"/>
      <c r="V130" s="198" t="s">
        <v>216</v>
      </c>
      <c r="W130" s="95">
        <v>601</v>
      </c>
      <c r="X130" s="95">
        <v>279</v>
      </c>
      <c r="Y130" s="95">
        <v>1123</v>
      </c>
      <c r="Z130" s="95">
        <v>529</v>
      </c>
      <c r="AA130" s="95">
        <v>879</v>
      </c>
      <c r="AB130" s="95">
        <v>424</v>
      </c>
      <c r="AC130" s="95">
        <v>176</v>
      </c>
      <c r="AD130" s="95">
        <v>92</v>
      </c>
      <c r="AE130" s="95">
        <v>204</v>
      </c>
      <c r="AF130" s="998"/>
      <c r="AG130" s="95">
        <v>116</v>
      </c>
      <c r="AH130" s="93">
        <f t="shared" si="90"/>
        <v>2983</v>
      </c>
      <c r="AI130" s="262">
        <f t="shared" si="91"/>
        <v>1440</v>
      </c>
      <c r="AJ130" s="93"/>
      <c r="AK130" s="993"/>
      <c r="AL130" s="93"/>
      <c r="AM130" s="93"/>
      <c r="AN130" s="983"/>
      <c r="AO130" s="273"/>
      <c r="AQ130" s="209" t="s">
        <v>216</v>
      </c>
      <c r="AR130" s="92">
        <v>329</v>
      </c>
      <c r="AS130" s="92">
        <v>296</v>
      </c>
      <c r="AT130" s="92">
        <v>590</v>
      </c>
      <c r="AU130" s="92">
        <v>523</v>
      </c>
      <c r="AV130" s="92">
        <v>462</v>
      </c>
      <c r="AW130" s="92">
        <f t="shared" si="95"/>
        <v>2200</v>
      </c>
      <c r="AX130" s="86"/>
      <c r="AY130" s="86"/>
      <c r="AZ130" s="92">
        <v>101</v>
      </c>
      <c r="BA130" s="92">
        <v>140</v>
      </c>
      <c r="BB130" s="92">
        <f t="shared" si="94"/>
        <v>241</v>
      </c>
      <c r="BC130" s="143">
        <v>141</v>
      </c>
      <c r="BD130" s="38"/>
      <c r="BE130" s="810" t="s">
        <v>216</v>
      </c>
      <c r="BF130" s="811">
        <v>89</v>
      </c>
      <c r="BG130" s="811">
        <v>222</v>
      </c>
      <c r="BH130" s="812">
        <v>67</v>
      </c>
      <c r="BI130" s="812"/>
      <c r="BJ130" s="812">
        <f t="shared" si="93"/>
        <v>378</v>
      </c>
      <c r="BK130" s="812"/>
      <c r="BL130" s="812">
        <v>4</v>
      </c>
      <c r="BM130" s="813"/>
    </row>
    <row r="131" spans="1:65" s="18" customFormat="1" ht="15" customHeight="1">
      <c r="A131" s="313" t="s">
        <v>88</v>
      </c>
      <c r="B131" s="86"/>
      <c r="C131" s="86"/>
      <c r="D131" s="86"/>
      <c r="E131" s="86"/>
      <c r="F131" s="86"/>
      <c r="G131" s="86"/>
      <c r="H131" s="86"/>
      <c r="I131" s="86"/>
      <c r="J131" s="86"/>
      <c r="K131" s="991"/>
      <c r="L131" s="86"/>
      <c r="M131" s="86">
        <f t="shared" si="88"/>
        <v>0</v>
      </c>
      <c r="N131" s="258">
        <f t="shared" si="89"/>
        <v>0</v>
      </c>
      <c r="O131" s="93"/>
      <c r="P131" s="993"/>
      <c r="Q131" s="93"/>
      <c r="R131" s="93"/>
      <c r="S131" s="983"/>
      <c r="T131" s="316"/>
      <c r="U131" s="53"/>
      <c r="V131" s="197" t="s">
        <v>88</v>
      </c>
      <c r="W131" s="95"/>
      <c r="X131" s="95"/>
      <c r="Y131" s="95"/>
      <c r="Z131" s="95"/>
      <c r="AA131" s="95"/>
      <c r="AB131" s="95"/>
      <c r="AC131" s="95"/>
      <c r="AD131" s="95"/>
      <c r="AE131" s="95"/>
      <c r="AF131" s="998"/>
      <c r="AG131" s="95"/>
      <c r="AH131" s="93">
        <f t="shared" si="90"/>
        <v>0</v>
      </c>
      <c r="AI131" s="262">
        <f t="shared" si="91"/>
        <v>0</v>
      </c>
      <c r="AJ131" s="93"/>
      <c r="AK131" s="993"/>
      <c r="AL131" s="93"/>
      <c r="AM131" s="93"/>
      <c r="AN131" s="983"/>
      <c r="AO131" s="273"/>
      <c r="AQ131" s="208" t="s">
        <v>88</v>
      </c>
      <c r="AR131" s="92"/>
      <c r="AS131" s="92"/>
      <c r="AT131" s="92"/>
      <c r="AU131" s="92"/>
      <c r="AV131" s="92"/>
      <c r="AW131" s="92">
        <f t="shared" si="95"/>
        <v>0</v>
      </c>
      <c r="AX131" s="86"/>
      <c r="AY131" s="86"/>
      <c r="AZ131" s="92"/>
      <c r="BA131" s="92"/>
      <c r="BB131" s="92">
        <f t="shared" si="94"/>
        <v>0</v>
      </c>
      <c r="BC131" s="143"/>
      <c r="BD131" s="38"/>
      <c r="BE131" s="810" t="s">
        <v>88</v>
      </c>
      <c r="BF131" s="811"/>
      <c r="BG131" s="811"/>
      <c r="BH131" s="812"/>
      <c r="BI131" s="812"/>
      <c r="BJ131" s="812">
        <f t="shared" si="93"/>
        <v>0</v>
      </c>
      <c r="BK131" s="812"/>
      <c r="BL131" s="812"/>
      <c r="BM131" s="813"/>
    </row>
    <row r="132" spans="1:65" s="18" customFormat="1" ht="15" customHeight="1">
      <c r="A132" s="315" t="s">
        <v>217</v>
      </c>
      <c r="B132" s="86">
        <v>4169</v>
      </c>
      <c r="C132" s="86">
        <v>2004</v>
      </c>
      <c r="D132" s="86">
        <v>1967</v>
      </c>
      <c r="E132" s="86">
        <v>884</v>
      </c>
      <c r="F132" s="86">
        <v>1113</v>
      </c>
      <c r="G132" s="86">
        <v>468</v>
      </c>
      <c r="H132" s="86">
        <v>617</v>
      </c>
      <c r="I132" s="86">
        <v>240</v>
      </c>
      <c r="J132" s="86">
        <v>382</v>
      </c>
      <c r="K132" s="991"/>
      <c r="L132" s="86">
        <v>135</v>
      </c>
      <c r="M132" s="86">
        <f t="shared" si="88"/>
        <v>8248</v>
      </c>
      <c r="N132" s="258">
        <f t="shared" si="89"/>
        <v>3731</v>
      </c>
      <c r="O132" s="93"/>
      <c r="P132" s="993"/>
      <c r="Q132" s="93"/>
      <c r="R132" s="93"/>
      <c r="S132" s="983"/>
      <c r="T132" s="316"/>
      <c r="U132" s="53"/>
      <c r="V132" s="198" t="s">
        <v>217</v>
      </c>
      <c r="W132" s="95">
        <v>1932</v>
      </c>
      <c r="X132" s="95">
        <v>938</v>
      </c>
      <c r="Y132" s="95">
        <v>618</v>
      </c>
      <c r="Z132" s="95">
        <v>280</v>
      </c>
      <c r="AA132" s="95">
        <v>401</v>
      </c>
      <c r="AB132" s="95">
        <v>170</v>
      </c>
      <c r="AC132" s="95">
        <v>163</v>
      </c>
      <c r="AD132" s="95">
        <v>57</v>
      </c>
      <c r="AE132" s="95">
        <v>94</v>
      </c>
      <c r="AF132" s="998"/>
      <c r="AG132" s="95">
        <v>30</v>
      </c>
      <c r="AH132" s="93">
        <f t="shared" si="90"/>
        <v>3208</v>
      </c>
      <c r="AI132" s="262">
        <f t="shared" si="91"/>
        <v>1475</v>
      </c>
      <c r="AJ132" s="93"/>
      <c r="AK132" s="993"/>
      <c r="AL132" s="93"/>
      <c r="AM132" s="93"/>
      <c r="AN132" s="983"/>
      <c r="AO132" s="273"/>
      <c r="AQ132" s="209" t="s">
        <v>217</v>
      </c>
      <c r="AR132" s="92">
        <v>72</v>
      </c>
      <c r="AS132" s="92">
        <v>60</v>
      </c>
      <c r="AT132" s="92">
        <v>47</v>
      </c>
      <c r="AU132" s="92">
        <v>34</v>
      </c>
      <c r="AV132" s="92">
        <v>18</v>
      </c>
      <c r="AW132" s="92">
        <f t="shared" si="95"/>
        <v>231</v>
      </c>
      <c r="AX132" s="86"/>
      <c r="AY132" s="86"/>
      <c r="AZ132" s="95">
        <v>150</v>
      </c>
      <c r="BA132" s="95">
        <v>23</v>
      </c>
      <c r="BB132" s="92">
        <f t="shared" si="94"/>
        <v>173</v>
      </c>
      <c r="BC132" s="143">
        <v>80</v>
      </c>
      <c r="BD132" s="38"/>
      <c r="BE132" s="810" t="s">
        <v>217</v>
      </c>
      <c r="BF132" s="814">
        <v>64</v>
      </c>
      <c r="BG132" s="814">
        <v>66</v>
      </c>
      <c r="BH132" s="814">
        <v>29</v>
      </c>
      <c r="BI132" s="812"/>
      <c r="BJ132" s="812">
        <f t="shared" si="93"/>
        <v>159</v>
      </c>
      <c r="BK132" s="812"/>
      <c r="BL132" s="812"/>
      <c r="BM132" s="813"/>
    </row>
    <row r="133" spans="1:65" s="18" customFormat="1" ht="15" customHeight="1">
      <c r="A133" s="315" t="s">
        <v>218</v>
      </c>
      <c r="B133" s="86">
        <v>11405</v>
      </c>
      <c r="C133" s="86">
        <v>5611</v>
      </c>
      <c r="D133" s="86">
        <v>6886</v>
      </c>
      <c r="E133" s="86">
        <v>3280</v>
      </c>
      <c r="F133" s="86">
        <v>5020</v>
      </c>
      <c r="G133" s="86">
        <v>2406</v>
      </c>
      <c r="H133" s="86">
        <v>2788</v>
      </c>
      <c r="I133" s="86">
        <v>1381</v>
      </c>
      <c r="J133" s="86">
        <v>1684</v>
      </c>
      <c r="K133" s="991"/>
      <c r="L133" s="86">
        <v>826</v>
      </c>
      <c r="M133" s="86">
        <f t="shared" si="88"/>
        <v>27783</v>
      </c>
      <c r="N133" s="258">
        <f t="shared" si="89"/>
        <v>13504</v>
      </c>
      <c r="O133" s="93"/>
      <c r="P133" s="993"/>
      <c r="Q133" s="93"/>
      <c r="R133" s="93"/>
      <c r="S133" s="983"/>
      <c r="T133" s="316"/>
      <c r="V133" s="198" t="s">
        <v>218</v>
      </c>
      <c r="W133" s="95">
        <v>3241</v>
      </c>
      <c r="X133" s="95">
        <v>1551</v>
      </c>
      <c r="Y133" s="95">
        <v>1639</v>
      </c>
      <c r="Z133" s="95">
        <v>807</v>
      </c>
      <c r="AA133" s="95">
        <v>1509</v>
      </c>
      <c r="AB133" s="95">
        <v>695</v>
      </c>
      <c r="AC133" s="95">
        <v>702</v>
      </c>
      <c r="AD133" s="95">
        <v>309</v>
      </c>
      <c r="AE133" s="95">
        <v>191</v>
      </c>
      <c r="AF133" s="998"/>
      <c r="AG133" s="95">
        <v>96</v>
      </c>
      <c r="AH133" s="93">
        <f t="shared" si="90"/>
        <v>7282</v>
      </c>
      <c r="AI133" s="262">
        <f t="shared" si="91"/>
        <v>3458</v>
      </c>
      <c r="AJ133" s="93"/>
      <c r="AK133" s="993"/>
      <c r="AL133" s="93"/>
      <c r="AM133" s="93"/>
      <c r="AN133" s="983"/>
      <c r="AO133" s="273"/>
      <c r="AQ133" s="209" t="s">
        <v>218</v>
      </c>
      <c r="AR133" s="95">
        <v>281</v>
      </c>
      <c r="AS133" s="95">
        <v>252</v>
      </c>
      <c r="AT133" s="95">
        <v>213</v>
      </c>
      <c r="AU133" s="95">
        <v>133</v>
      </c>
      <c r="AV133" s="95">
        <v>95</v>
      </c>
      <c r="AW133" s="92">
        <f t="shared" si="95"/>
        <v>974</v>
      </c>
      <c r="AX133" s="86"/>
      <c r="AY133" s="86"/>
      <c r="AZ133" s="92">
        <v>498</v>
      </c>
      <c r="BA133" s="92">
        <v>81</v>
      </c>
      <c r="BB133" s="92">
        <f t="shared" si="94"/>
        <v>579</v>
      </c>
      <c r="BC133" s="143">
        <v>253</v>
      </c>
      <c r="BD133" s="38"/>
      <c r="BE133" s="810" t="s">
        <v>218</v>
      </c>
      <c r="BF133" s="815">
        <v>247</v>
      </c>
      <c r="BG133" s="815">
        <v>232</v>
      </c>
      <c r="BH133" s="812">
        <v>181</v>
      </c>
      <c r="BI133" s="812">
        <v>0</v>
      </c>
      <c r="BJ133" s="812">
        <f t="shared" si="93"/>
        <v>660</v>
      </c>
      <c r="BK133" s="812"/>
      <c r="BL133" s="812">
        <v>16</v>
      </c>
      <c r="BM133" s="813"/>
    </row>
    <row r="134" spans="1:65" s="18" customFormat="1" ht="15" customHeight="1">
      <c r="A134" s="315" t="s">
        <v>219</v>
      </c>
      <c r="B134" s="86">
        <v>3652</v>
      </c>
      <c r="C134" s="86">
        <v>1801</v>
      </c>
      <c r="D134" s="86">
        <v>3294</v>
      </c>
      <c r="E134" s="86">
        <v>1613</v>
      </c>
      <c r="F134" s="86">
        <v>2071</v>
      </c>
      <c r="G134" s="86">
        <v>954</v>
      </c>
      <c r="H134" s="86">
        <v>1010</v>
      </c>
      <c r="I134" s="86">
        <v>463</v>
      </c>
      <c r="J134" s="86">
        <v>775</v>
      </c>
      <c r="K134" s="991"/>
      <c r="L134" s="86">
        <v>353</v>
      </c>
      <c r="M134" s="86">
        <f t="shared" si="88"/>
        <v>10802</v>
      </c>
      <c r="N134" s="258">
        <f t="shared" si="89"/>
        <v>5184</v>
      </c>
      <c r="O134" s="93"/>
      <c r="P134" s="993"/>
      <c r="Q134" s="93"/>
      <c r="R134" s="93"/>
      <c r="S134" s="983"/>
      <c r="T134" s="316"/>
      <c r="V134" s="198" t="s">
        <v>219</v>
      </c>
      <c r="W134" s="95">
        <v>7</v>
      </c>
      <c r="X134" s="95">
        <v>2</v>
      </c>
      <c r="Y134" s="95">
        <v>972</v>
      </c>
      <c r="Z134" s="95">
        <v>487</v>
      </c>
      <c r="AA134" s="95">
        <v>547</v>
      </c>
      <c r="AB134" s="95">
        <v>226</v>
      </c>
      <c r="AC134" s="95">
        <v>14</v>
      </c>
      <c r="AD134" s="95">
        <v>3</v>
      </c>
      <c r="AE134" s="95">
        <v>180</v>
      </c>
      <c r="AF134" s="998"/>
      <c r="AG134" s="95">
        <v>80</v>
      </c>
      <c r="AH134" s="93">
        <f t="shared" si="90"/>
        <v>1720</v>
      </c>
      <c r="AI134" s="262">
        <f t="shared" si="91"/>
        <v>798</v>
      </c>
      <c r="AJ134" s="93"/>
      <c r="AK134" s="993"/>
      <c r="AL134" s="93"/>
      <c r="AM134" s="93"/>
      <c r="AN134" s="983"/>
      <c r="AO134" s="273"/>
      <c r="AQ134" s="209" t="s">
        <v>219</v>
      </c>
      <c r="AR134" s="92">
        <v>124</v>
      </c>
      <c r="AS134" s="92">
        <v>118</v>
      </c>
      <c r="AT134" s="92">
        <v>107</v>
      </c>
      <c r="AU134" s="92">
        <v>91</v>
      </c>
      <c r="AV134" s="92">
        <v>71</v>
      </c>
      <c r="AW134" s="92">
        <f t="shared" si="95"/>
        <v>511</v>
      </c>
      <c r="AX134" s="86"/>
      <c r="AY134" s="86"/>
      <c r="AZ134" s="92">
        <v>214</v>
      </c>
      <c r="BA134" s="92">
        <v>28</v>
      </c>
      <c r="BB134" s="92">
        <f t="shared" si="94"/>
        <v>242</v>
      </c>
      <c r="BC134" s="143">
        <v>123</v>
      </c>
      <c r="BD134" s="38"/>
      <c r="BE134" s="810" t="s">
        <v>219</v>
      </c>
      <c r="BF134" s="814">
        <v>81</v>
      </c>
      <c r="BG134" s="814">
        <v>119</v>
      </c>
      <c r="BH134" s="814">
        <v>31</v>
      </c>
      <c r="BI134" s="812"/>
      <c r="BJ134" s="812">
        <f t="shared" si="93"/>
        <v>231</v>
      </c>
      <c r="BK134" s="812"/>
      <c r="BL134" s="812">
        <v>2</v>
      </c>
      <c r="BM134" s="813"/>
    </row>
    <row r="135" spans="1:65" s="18" customFormat="1" ht="15" customHeight="1">
      <c r="A135" s="313" t="s">
        <v>92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991"/>
      <c r="L135" s="86"/>
      <c r="M135" s="86">
        <f t="shared" si="88"/>
        <v>0</v>
      </c>
      <c r="N135" s="258">
        <f t="shared" si="89"/>
        <v>0</v>
      </c>
      <c r="O135" s="93"/>
      <c r="P135" s="993"/>
      <c r="Q135" s="93"/>
      <c r="R135" s="93"/>
      <c r="S135" s="983"/>
      <c r="T135" s="316"/>
      <c r="V135" s="197" t="s">
        <v>92</v>
      </c>
      <c r="W135" s="95"/>
      <c r="X135" s="95"/>
      <c r="Y135" s="95"/>
      <c r="Z135" s="95"/>
      <c r="AA135" s="95"/>
      <c r="AB135" s="95"/>
      <c r="AC135" s="95"/>
      <c r="AD135" s="95"/>
      <c r="AE135" s="95"/>
      <c r="AF135" s="998"/>
      <c r="AG135" s="95"/>
      <c r="AH135" s="93">
        <f t="shared" si="90"/>
        <v>0</v>
      </c>
      <c r="AI135" s="262">
        <f t="shared" si="91"/>
        <v>0</v>
      </c>
      <c r="AJ135" s="93"/>
      <c r="AK135" s="993"/>
      <c r="AL135" s="93"/>
      <c r="AM135" s="93"/>
      <c r="AN135" s="983"/>
      <c r="AO135" s="273"/>
      <c r="AQ135" s="208" t="s">
        <v>92</v>
      </c>
      <c r="AR135" s="92"/>
      <c r="AS135" s="92"/>
      <c r="AT135" s="92"/>
      <c r="AU135" s="92"/>
      <c r="AV135" s="92"/>
      <c r="AW135" s="92">
        <f t="shared" si="95"/>
        <v>0</v>
      </c>
      <c r="AX135" s="86"/>
      <c r="AY135" s="86"/>
      <c r="AZ135" s="92"/>
      <c r="BA135" s="92"/>
      <c r="BB135" s="92">
        <f t="shared" si="94"/>
        <v>0</v>
      </c>
      <c r="BC135" s="143"/>
      <c r="BD135" s="38"/>
      <c r="BE135" s="810" t="s">
        <v>92</v>
      </c>
      <c r="BF135" s="811"/>
      <c r="BG135" s="811"/>
      <c r="BH135" s="812"/>
      <c r="BI135" s="812"/>
      <c r="BJ135" s="812">
        <f t="shared" si="93"/>
        <v>0</v>
      </c>
      <c r="BK135" s="812"/>
      <c r="BL135" s="812"/>
      <c r="BM135" s="813"/>
    </row>
    <row r="136" spans="1:65" s="18" customFormat="1" ht="15" customHeight="1">
      <c r="A136" s="315" t="s">
        <v>220</v>
      </c>
      <c r="B136" s="86">
        <v>10692</v>
      </c>
      <c r="C136" s="86">
        <v>5144</v>
      </c>
      <c r="D136" s="86">
        <v>9762</v>
      </c>
      <c r="E136" s="86">
        <v>4633</v>
      </c>
      <c r="F136" s="86">
        <v>9790</v>
      </c>
      <c r="G136" s="86">
        <v>4649</v>
      </c>
      <c r="H136" s="86">
        <v>7600</v>
      </c>
      <c r="I136" s="86">
        <v>3829</v>
      </c>
      <c r="J136" s="86">
        <v>5726</v>
      </c>
      <c r="K136" s="991"/>
      <c r="L136" s="86">
        <v>2974</v>
      </c>
      <c r="M136" s="86">
        <f t="shared" si="88"/>
        <v>43570</v>
      </c>
      <c r="N136" s="258">
        <f t="shared" si="89"/>
        <v>21229</v>
      </c>
      <c r="O136" s="93"/>
      <c r="P136" s="993"/>
      <c r="Q136" s="93"/>
      <c r="R136" s="93"/>
      <c r="S136" s="983"/>
      <c r="T136" s="316"/>
      <c r="V136" s="198" t="s">
        <v>220</v>
      </c>
      <c r="W136" s="95">
        <v>1895</v>
      </c>
      <c r="X136" s="95">
        <v>833</v>
      </c>
      <c r="Y136" s="95">
        <v>2711</v>
      </c>
      <c r="Z136" s="95">
        <v>1107</v>
      </c>
      <c r="AA136" s="95">
        <v>2936</v>
      </c>
      <c r="AB136" s="95">
        <v>1267</v>
      </c>
      <c r="AC136" s="95">
        <v>1211</v>
      </c>
      <c r="AD136" s="95">
        <v>557</v>
      </c>
      <c r="AE136" s="95">
        <v>669</v>
      </c>
      <c r="AF136" s="998"/>
      <c r="AG136" s="95">
        <v>338</v>
      </c>
      <c r="AH136" s="93">
        <f t="shared" si="90"/>
        <v>9422</v>
      </c>
      <c r="AI136" s="262">
        <f t="shared" si="91"/>
        <v>4102</v>
      </c>
      <c r="AJ136" s="93"/>
      <c r="AK136" s="993"/>
      <c r="AL136" s="93"/>
      <c r="AM136" s="93"/>
      <c r="AN136" s="983"/>
      <c r="AO136" s="273"/>
      <c r="AQ136" s="209" t="s">
        <v>220</v>
      </c>
      <c r="AR136" s="92">
        <v>260</v>
      </c>
      <c r="AS136" s="92">
        <v>255</v>
      </c>
      <c r="AT136" s="92">
        <v>261</v>
      </c>
      <c r="AU136" s="92">
        <v>241</v>
      </c>
      <c r="AV136" s="92">
        <v>243</v>
      </c>
      <c r="AW136" s="92">
        <f t="shared" si="95"/>
        <v>1260</v>
      </c>
      <c r="AX136" s="86"/>
      <c r="AY136" s="86"/>
      <c r="AZ136" s="92">
        <v>824</v>
      </c>
      <c r="BA136" s="92">
        <v>84</v>
      </c>
      <c r="BB136" s="92">
        <f t="shared" si="94"/>
        <v>908</v>
      </c>
      <c r="BC136" s="143">
        <v>243</v>
      </c>
      <c r="BD136" s="38"/>
      <c r="BE136" s="810" t="s">
        <v>220</v>
      </c>
      <c r="BF136" s="811">
        <v>385</v>
      </c>
      <c r="BG136" s="811">
        <v>483</v>
      </c>
      <c r="BH136" s="812">
        <v>180</v>
      </c>
      <c r="BI136" s="812"/>
      <c r="BJ136" s="812">
        <f t="shared" si="93"/>
        <v>1048</v>
      </c>
      <c r="BK136" s="812"/>
      <c r="BL136" s="812">
        <v>10</v>
      </c>
      <c r="BM136" s="813"/>
    </row>
    <row r="137" spans="1:65" s="18" customFormat="1" ht="15" customHeight="1">
      <c r="A137" s="315" t="s">
        <v>221</v>
      </c>
      <c r="B137" s="86">
        <v>8903</v>
      </c>
      <c r="C137" s="86">
        <v>4229</v>
      </c>
      <c r="D137" s="86">
        <v>7377</v>
      </c>
      <c r="E137" s="86">
        <v>3506</v>
      </c>
      <c r="F137" s="86">
        <v>6894</v>
      </c>
      <c r="G137" s="86">
        <v>3282</v>
      </c>
      <c r="H137" s="86">
        <v>5696</v>
      </c>
      <c r="I137" s="86">
        <v>2878</v>
      </c>
      <c r="J137" s="86">
        <v>3947</v>
      </c>
      <c r="K137" s="991"/>
      <c r="L137" s="86">
        <v>2025</v>
      </c>
      <c r="M137" s="86">
        <f t="shared" si="88"/>
        <v>32817</v>
      </c>
      <c r="N137" s="258">
        <f t="shared" si="89"/>
        <v>15920</v>
      </c>
      <c r="O137" s="93"/>
      <c r="P137" s="993"/>
      <c r="Q137" s="93"/>
      <c r="R137" s="93"/>
      <c r="S137" s="983"/>
      <c r="T137" s="316"/>
      <c r="V137" s="198" t="s">
        <v>221</v>
      </c>
      <c r="W137" s="92">
        <v>2110</v>
      </c>
      <c r="X137" s="92">
        <v>939</v>
      </c>
      <c r="Y137" s="92">
        <v>1925</v>
      </c>
      <c r="Z137" s="92">
        <v>802</v>
      </c>
      <c r="AA137" s="92">
        <v>1717</v>
      </c>
      <c r="AB137" s="92">
        <v>749</v>
      </c>
      <c r="AC137" s="92">
        <v>1368</v>
      </c>
      <c r="AD137" s="92">
        <v>652</v>
      </c>
      <c r="AE137" s="92">
        <v>389</v>
      </c>
      <c r="AF137" s="1033"/>
      <c r="AG137" s="92">
        <v>206</v>
      </c>
      <c r="AH137" s="93">
        <f t="shared" si="90"/>
        <v>7509</v>
      </c>
      <c r="AI137" s="262">
        <f t="shared" si="91"/>
        <v>3348</v>
      </c>
      <c r="AJ137" s="93"/>
      <c r="AK137" s="993"/>
      <c r="AL137" s="93"/>
      <c r="AM137" s="93"/>
      <c r="AN137" s="983"/>
      <c r="AO137" s="273"/>
      <c r="AQ137" s="209" t="s">
        <v>221</v>
      </c>
      <c r="AR137" s="92">
        <v>202</v>
      </c>
      <c r="AS137" s="92">
        <v>195</v>
      </c>
      <c r="AT137" s="92">
        <v>194</v>
      </c>
      <c r="AU137" s="92">
        <v>187</v>
      </c>
      <c r="AV137" s="92">
        <v>178</v>
      </c>
      <c r="AW137" s="92">
        <f t="shared" si="95"/>
        <v>956</v>
      </c>
      <c r="AX137" s="86"/>
      <c r="AY137" s="86"/>
      <c r="AZ137" s="92">
        <v>588</v>
      </c>
      <c r="BA137" s="92">
        <v>57</v>
      </c>
      <c r="BB137" s="92">
        <f t="shared" si="94"/>
        <v>645</v>
      </c>
      <c r="BC137" s="143">
        <v>149</v>
      </c>
      <c r="BD137" s="38"/>
      <c r="BE137" s="810" t="s">
        <v>221</v>
      </c>
      <c r="BF137" s="811">
        <v>232</v>
      </c>
      <c r="BG137" s="811">
        <v>394</v>
      </c>
      <c r="BH137" s="812">
        <v>112</v>
      </c>
      <c r="BI137" s="812"/>
      <c r="BJ137" s="812">
        <f t="shared" si="93"/>
        <v>738</v>
      </c>
      <c r="BK137" s="812"/>
      <c r="BL137" s="812">
        <v>10</v>
      </c>
      <c r="BM137" s="813"/>
    </row>
    <row r="138" spans="1:65" s="18" customFormat="1" ht="15" customHeight="1">
      <c r="A138" s="315" t="s">
        <v>222</v>
      </c>
      <c r="B138" s="86">
        <v>8326</v>
      </c>
      <c r="C138" s="86">
        <v>3966</v>
      </c>
      <c r="D138" s="86">
        <v>7552</v>
      </c>
      <c r="E138" s="86">
        <v>3622</v>
      </c>
      <c r="F138" s="86">
        <v>6887</v>
      </c>
      <c r="G138" s="86">
        <v>3266</v>
      </c>
      <c r="H138" s="86">
        <v>5293</v>
      </c>
      <c r="I138" s="86">
        <v>2599</v>
      </c>
      <c r="J138" s="86">
        <v>4268</v>
      </c>
      <c r="K138" s="991"/>
      <c r="L138" s="86">
        <v>2181</v>
      </c>
      <c r="M138" s="86">
        <f t="shared" si="88"/>
        <v>32326</v>
      </c>
      <c r="N138" s="258">
        <f t="shared" si="89"/>
        <v>15634</v>
      </c>
      <c r="O138" s="93"/>
      <c r="P138" s="993"/>
      <c r="Q138" s="93"/>
      <c r="R138" s="93"/>
      <c r="S138" s="983"/>
      <c r="T138" s="316"/>
      <c r="V138" s="198" t="s">
        <v>222</v>
      </c>
      <c r="W138" s="95">
        <v>847</v>
      </c>
      <c r="X138" s="95">
        <v>377</v>
      </c>
      <c r="Y138" s="95">
        <v>1729</v>
      </c>
      <c r="Z138" s="95">
        <v>728</v>
      </c>
      <c r="AA138" s="95">
        <v>1735</v>
      </c>
      <c r="AB138" s="95">
        <v>732</v>
      </c>
      <c r="AC138" s="95">
        <v>615</v>
      </c>
      <c r="AD138" s="95">
        <v>290</v>
      </c>
      <c r="AE138" s="95">
        <v>586</v>
      </c>
      <c r="AF138" s="998"/>
      <c r="AG138" s="95">
        <v>312</v>
      </c>
      <c r="AH138" s="93">
        <f t="shared" si="90"/>
        <v>5512</v>
      </c>
      <c r="AI138" s="262">
        <f t="shared" si="91"/>
        <v>2439</v>
      </c>
      <c r="AJ138" s="93"/>
      <c r="AK138" s="993"/>
      <c r="AL138" s="93"/>
      <c r="AM138" s="93"/>
      <c r="AN138" s="983"/>
      <c r="AO138" s="273"/>
      <c r="AQ138" s="209" t="s">
        <v>222</v>
      </c>
      <c r="AR138" s="92">
        <v>185</v>
      </c>
      <c r="AS138" s="92">
        <v>187</v>
      </c>
      <c r="AT138" s="92">
        <v>192</v>
      </c>
      <c r="AU138" s="92">
        <v>180</v>
      </c>
      <c r="AV138" s="92">
        <v>182</v>
      </c>
      <c r="AW138" s="92">
        <f t="shared" si="95"/>
        <v>926</v>
      </c>
      <c r="AX138" s="86"/>
      <c r="AY138" s="86"/>
      <c r="AZ138" s="92">
        <v>644</v>
      </c>
      <c r="BA138" s="92">
        <v>37</v>
      </c>
      <c r="BB138" s="92">
        <f t="shared" si="94"/>
        <v>681</v>
      </c>
      <c r="BC138" s="143">
        <v>149</v>
      </c>
      <c r="BD138" s="38"/>
      <c r="BE138" s="810" t="s">
        <v>222</v>
      </c>
      <c r="BF138" s="811">
        <v>201</v>
      </c>
      <c r="BG138" s="811">
        <v>412</v>
      </c>
      <c r="BH138" s="812">
        <v>144</v>
      </c>
      <c r="BI138" s="812"/>
      <c r="BJ138" s="812">
        <f t="shared" si="93"/>
        <v>757</v>
      </c>
      <c r="BK138" s="812"/>
      <c r="BL138" s="812">
        <v>5</v>
      </c>
      <c r="BM138" s="813"/>
    </row>
    <row r="139" spans="1:65" s="18" customFormat="1" ht="15" customHeight="1">
      <c r="A139" s="313" t="s">
        <v>96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991"/>
      <c r="L139" s="86"/>
      <c r="M139" s="86">
        <f t="shared" si="88"/>
        <v>0</v>
      </c>
      <c r="N139" s="258">
        <f t="shared" si="89"/>
        <v>0</v>
      </c>
      <c r="O139" s="93"/>
      <c r="P139" s="993"/>
      <c r="Q139" s="93"/>
      <c r="R139" s="93"/>
      <c r="S139" s="983"/>
      <c r="T139" s="316"/>
      <c r="V139" s="197" t="s">
        <v>96</v>
      </c>
      <c r="W139" s="95"/>
      <c r="X139" s="95"/>
      <c r="Y139" s="95"/>
      <c r="Z139" s="95"/>
      <c r="AA139" s="95"/>
      <c r="AB139" s="95"/>
      <c r="AC139" s="95"/>
      <c r="AD139" s="95"/>
      <c r="AE139" s="95"/>
      <c r="AF139" s="998"/>
      <c r="AG139" s="95"/>
      <c r="AH139" s="93">
        <f t="shared" si="90"/>
        <v>0</v>
      </c>
      <c r="AI139" s="262">
        <f t="shared" si="91"/>
        <v>0</v>
      </c>
      <c r="AJ139" s="93"/>
      <c r="AK139" s="993"/>
      <c r="AL139" s="93"/>
      <c r="AM139" s="93"/>
      <c r="AN139" s="983"/>
      <c r="AO139" s="273"/>
      <c r="AQ139" s="208" t="s">
        <v>96</v>
      </c>
      <c r="AR139" s="92"/>
      <c r="AS139" s="92"/>
      <c r="AT139" s="92"/>
      <c r="AU139" s="92"/>
      <c r="AV139" s="92"/>
      <c r="AW139" s="92">
        <f t="shared" si="95"/>
        <v>0</v>
      </c>
      <c r="AX139" s="86"/>
      <c r="AY139" s="86"/>
      <c r="AZ139" s="92"/>
      <c r="BA139" s="92"/>
      <c r="BB139" s="92">
        <f t="shared" si="94"/>
        <v>0</v>
      </c>
      <c r="BC139" s="143"/>
      <c r="BD139" s="38"/>
      <c r="BE139" s="810" t="s">
        <v>96</v>
      </c>
      <c r="BF139" s="811"/>
      <c r="BG139" s="811"/>
      <c r="BH139" s="812"/>
      <c r="BI139" s="812"/>
      <c r="BJ139" s="812">
        <f t="shared" si="93"/>
        <v>0</v>
      </c>
      <c r="BK139" s="812"/>
      <c r="BL139" s="812"/>
      <c r="BM139" s="813"/>
    </row>
    <row r="140" spans="1:65" s="18" customFormat="1" ht="15" customHeight="1">
      <c r="A140" s="315" t="s">
        <v>223</v>
      </c>
      <c r="B140" s="86">
        <v>2188</v>
      </c>
      <c r="C140" s="86">
        <v>1081</v>
      </c>
      <c r="D140" s="86">
        <v>1700</v>
      </c>
      <c r="E140" s="86">
        <v>837</v>
      </c>
      <c r="F140" s="86">
        <v>764</v>
      </c>
      <c r="G140" s="86">
        <v>394</v>
      </c>
      <c r="H140" s="86">
        <v>425</v>
      </c>
      <c r="I140" s="86">
        <v>197</v>
      </c>
      <c r="J140" s="86">
        <v>268</v>
      </c>
      <c r="K140" s="991"/>
      <c r="L140" s="86">
        <v>152</v>
      </c>
      <c r="M140" s="86">
        <f t="shared" si="88"/>
        <v>5345</v>
      </c>
      <c r="N140" s="258">
        <f t="shared" si="89"/>
        <v>2661</v>
      </c>
      <c r="O140" s="93"/>
      <c r="P140" s="993"/>
      <c r="Q140" s="93"/>
      <c r="R140" s="93"/>
      <c r="S140" s="983"/>
      <c r="T140" s="316"/>
      <c r="V140" s="198" t="s">
        <v>223</v>
      </c>
      <c r="W140" s="95">
        <v>0</v>
      </c>
      <c r="X140" s="95">
        <v>0</v>
      </c>
      <c r="Y140" s="95">
        <v>388</v>
      </c>
      <c r="Z140" s="95">
        <v>178</v>
      </c>
      <c r="AA140" s="95">
        <v>172</v>
      </c>
      <c r="AB140" s="95">
        <v>92</v>
      </c>
      <c r="AC140" s="95">
        <v>0</v>
      </c>
      <c r="AD140" s="95">
        <v>0</v>
      </c>
      <c r="AE140" s="95">
        <v>18</v>
      </c>
      <c r="AF140" s="998"/>
      <c r="AG140" s="95">
        <v>5</v>
      </c>
      <c r="AH140" s="93">
        <f t="shared" si="90"/>
        <v>578</v>
      </c>
      <c r="AI140" s="262">
        <f t="shared" si="91"/>
        <v>275</v>
      </c>
      <c r="AJ140" s="93"/>
      <c r="AK140" s="993"/>
      <c r="AL140" s="93"/>
      <c r="AM140" s="93"/>
      <c r="AN140" s="983"/>
      <c r="AO140" s="273"/>
      <c r="AQ140" s="209" t="s">
        <v>223</v>
      </c>
      <c r="AR140" s="92">
        <v>47.91488302638129</v>
      </c>
      <c r="AS140" s="92">
        <v>47.757982120051082</v>
      </c>
      <c r="AT140" s="92">
        <v>37.522510231923604</v>
      </c>
      <c r="AU140" s="92">
        <v>29.601990049751244</v>
      </c>
      <c r="AV140" s="92">
        <v>24.195098039215686</v>
      </c>
      <c r="AW140" s="92">
        <f t="shared" si="95"/>
        <v>186.99246346732289</v>
      </c>
      <c r="AX140" s="86"/>
      <c r="AY140" s="86"/>
      <c r="AZ140" s="92">
        <v>29</v>
      </c>
      <c r="BA140" s="92">
        <v>31</v>
      </c>
      <c r="BB140" s="92">
        <f t="shared" si="94"/>
        <v>60</v>
      </c>
      <c r="BC140" s="143">
        <v>49</v>
      </c>
      <c r="BD140" s="38"/>
      <c r="BE140" s="810" t="s">
        <v>223</v>
      </c>
      <c r="BF140" s="814">
        <v>36</v>
      </c>
      <c r="BG140" s="814">
        <v>45</v>
      </c>
      <c r="BH140" s="814">
        <v>4</v>
      </c>
      <c r="BI140" s="814"/>
      <c r="BJ140" s="812">
        <f t="shared" si="93"/>
        <v>85</v>
      </c>
      <c r="BK140" s="812"/>
      <c r="BL140" s="814">
        <v>1</v>
      </c>
      <c r="BM140" s="813"/>
    </row>
    <row r="141" spans="1:65" ht="15" customHeight="1">
      <c r="A141" s="315" t="s">
        <v>224</v>
      </c>
      <c r="B141" s="86">
        <v>2550</v>
      </c>
      <c r="C141" s="86">
        <v>1248</v>
      </c>
      <c r="D141" s="86">
        <v>1579</v>
      </c>
      <c r="E141" s="86">
        <v>763</v>
      </c>
      <c r="F141" s="86">
        <v>853</v>
      </c>
      <c r="G141" s="86">
        <v>413</v>
      </c>
      <c r="H141" s="86">
        <v>548</v>
      </c>
      <c r="I141" s="86">
        <v>251</v>
      </c>
      <c r="J141" s="86">
        <v>281</v>
      </c>
      <c r="K141" s="991"/>
      <c r="L141" s="86">
        <v>139</v>
      </c>
      <c r="M141" s="86">
        <f t="shared" si="88"/>
        <v>5811</v>
      </c>
      <c r="N141" s="258">
        <f t="shared" si="89"/>
        <v>2814</v>
      </c>
      <c r="O141" s="93"/>
      <c r="P141" s="993"/>
      <c r="Q141" s="93"/>
      <c r="R141" s="93"/>
      <c r="S141" s="983"/>
      <c r="T141" s="316"/>
      <c r="V141" s="198" t="s">
        <v>224</v>
      </c>
      <c r="W141" s="95">
        <v>765</v>
      </c>
      <c r="X141" s="95">
        <v>365</v>
      </c>
      <c r="Y141" s="95">
        <v>288</v>
      </c>
      <c r="Z141" s="95">
        <v>134</v>
      </c>
      <c r="AA141" s="95">
        <v>162</v>
      </c>
      <c r="AB141" s="95">
        <v>81</v>
      </c>
      <c r="AC141" s="95">
        <v>71</v>
      </c>
      <c r="AD141" s="95">
        <v>31</v>
      </c>
      <c r="AE141" s="95">
        <v>14</v>
      </c>
      <c r="AF141" s="998"/>
      <c r="AG141" s="95">
        <v>4</v>
      </c>
      <c r="AH141" s="93">
        <f t="shared" si="90"/>
        <v>1300</v>
      </c>
      <c r="AI141" s="262">
        <f t="shared" si="91"/>
        <v>615</v>
      </c>
      <c r="AJ141" s="93"/>
      <c r="AK141" s="993"/>
      <c r="AL141" s="93"/>
      <c r="AM141" s="93"/>
      <c r="AN141" s="983"/>
      <c r="AO141" s="273"/>
      <c r="AQ141" s="209" t="s">
        <v>224</v>
      </c>
      <c r="AR141" s="92">
        <v>37</v>
      </c>
      <c r="AS141" s="92">
        <v>35</v>
      </c>
      <c r="AT141" s="92">
        <v>28</v>
      </c>
      <c r="AU141" s="92">
        <v>24</v>
      </c>
      <c r="AV141" s="92">
        <v>17</v>
      </c>
      <c r="AW141" s="92">
        <f t="shared" si="95"/>
        <v>141</v>
      </c>
      <c r="AX141" s="86"/>
      <c r="AY141" s="86"/>
      <c r="AZ141" s="92">
        <v>60</v>
      </c>
      <c r="BA141" s="92">
        <v>15</v>
      </c>
      <c r="BB141" s="92">
        <f t="shared" si="94"/>
        <v>75</v>
      </c>
      <c r="BC141" s="143">
        <v>51</v>
      </c>
      <c r="BE141" s="810" t="s">
        <v>224</v>
      </c>
      <c r="BF141" s="814">
        <v>40</v>
      </c>
      <c r="BG141" s="814">
        <v>21</v>
      </c>
      <c r="BH141" s="814">
        <v>43</v>
      </c>
      <c r="BI141" s="814"/>
      <c r="BJ141" s="812">
        <f t="shared" si="93"/>
        <v>104</v>
      </c>
      <c r="BK141" s="812"/>
      <c r="BL141" s="814">
        <v>1</v>
      </c>
      <c r="BM141" s="813"/>
    </row>
    <row r="142" spans="1:65" ht="15" customHeight="1">
      <c r="A142" s="315" t="s">
        <v>225</v>
      </c>
      <c r="B142" s="86">
        <v>3084</v>
      </c>
      <c r="C142" s="86">
        <v>1542</v>
      </c>
      <c r="D142" s="86">
        <v>2162</v>
      </c>
      <c r="E142" s="86">
        <v>1107</v>
      </c>
      <c r="F142" s="86">
        <v>931</v>
      </c>
      <c r="G142" s="86">
        <v>497</v>
      </c>
      <c r="H142" s="86">
        <v>448</v>
      </c>
      <c r="I142" s="86">
        <v>231</v>
      </c>
      <c r="J142" s="86">
        <v>345</v>
      </c>
      <c r="K142" s="991"/>
      <c r="L142" s="86">
        <v>170</v>
      </c>
      <c r="M142" s="86">
        <f t="shared" si="88"/>
        <v>6970</v>
      </c>
      <c r="N142" s="258">
        <f t="shared" si="89"/>
        <v>3547</v>
      </c>
      <c r="O142" s="93"/>
      <c r="P142" s="993"/>
      <c r="Q142" s="93"/>
      <c r="R142" s="93"/>
      <c r="S142" s="983"/>
      <c r="T142" s="316"/>
      <c r="V142" s="198" t="s">
        <v>225</v>
      </c>
      <c r="W142" s="95">
        <v>962</v>
      </c>
      <c r="X142" s="95">
        <v>467.99999999999994</v>
      </c>
      <c r="Y142" s="95">
        <v>368</v>
      </c>
      <c r="Z142" s="95">
        <v>182</v>
      </c>
      <c r="AA142" s="95">
        <v>214</v>
      </c>
      <c r="AB142" s="95">
        <v>120</v>
      </c>
      <c r="AC142" s="95">
        <v>117</v>
      </c>
      <c r="AD142" s="95">
        <v>44</v>
      </c>
      <c r="AE142" s="95">
        <v>35</v>
      </c>
      <c r="AF142" s="998"/>
      <c r="AG142" s="95">
        <v>17</v>
      </c>
      <c r="AH142" s="93">
        <f t="shared" si="90"/>
        <v>1696</v>
      </c>
      <c r="AI142" s="262">
        <f t="shared" si="91"/>
        <v>831</v>
      </c>
      <c r="AJ142" s="93"/>
      <c r="AK142" s="993"/>
      <c r="AL142" s="93"/>
      <c r="AM142" s="93"/>
      <c r="AN142" s="983"/>
      <c r="AO142" s="273"/>
      <c r="AQ142" s="209" t="s">
        <v>225</v>
      </c>
      <c r="AR142" s="92">
        <v>53</v>
      </c>
      <c r="AS142" s="92">
        <v>52</v>
      </c>
      <c r="AT142" s="92">
        <v>37</v>
      </c>
      <c r="AU142" s="92">
        <v>27</v>
      </c>
      <c r="AV142" s="92">
        <v>22</v>
      </c>
      <c r="AW142" s="92">
        <f t="shared" si="95"/>
        <v>191</v>
      </c>
      <c r="AX142" s="86"/>
      <c r="AY142" s="86"/>
      <c r="AZ142" s="92">
        <v>64</v>
      </c>
      <c r="BA142" s="92">
        <v>26</v>
      </c>
      <c r="BB142" s="92">
        <f t="shared" si="94"/>
        <v>90</v>
      </c>
      <c r="BC142" s="143">
        <v>62</v>
      </c>
      <c r="BE142" s="810" t="s">
        <v>225</v>
      </c>
      <c r="BF142" s="814">
        <v>48</v>
      </c>
      <c r="BG142" s="814">
        <v>31</v>
      </c>
      <c r="BH142" s="814">
        <v>44</v>
      </c>
      <c r="BI142" s="814"/>
      <c r="BJ142" s="812">
        <f t="shared" si="93"/>
        <v>123</v>
      </c>
      <c r="BK142" s="812"/>
      <c r="BL142" s="814">
        <v>3</v>
      </c>
      <c r="BM142" s="813"/>
    </row>
    <row r="143" spans="1:65" ht="15" customHeight="1">
      <c r="A143" s="315" t="s">
        <v>226</v>
      </c>
      <c r="B143" s="86">
        <v>5683</v>
      </c>
      <c r="C143" s="86">
        <v>2864</v>
      </c>
      <c r="D143" s="86">
        <v>3013</v>
      </c>
      <c r="E143" s="86">
        <v>1519</v>
      </c>
      <c r="F143" s="86">
        <v>2236</v>
      </c>
      <c r="G143" s="86">
        <v>1093</v>
      </c>
      <c r="H143" s="86">
        <v>1272</v>
      </c>
      <c r="I143" s="86">
        <v>674</v>
      </c>
      <c r="J143" s="86">
        <v>905</v>
      </c>
      <c r="K143" s="991"/>
      <c r="L143" s="86">
        <v>426</v>
      </c>
      <c r="M143" s="86">
        <f t="shared" si="88"/>
        <v>13109</v>
      </c>
      <c r="N143" s="258">
        <f t="shared" si="89"/>
        <v>6576</v>
      </c>
      <c r="O143" s="93"/>
      <c r="P143" s="993"/>
      <c r="Q143" s="93"/>
      <c r="R143" s="93"/>
      <c r="S143" s="983"/>
      <c r="T143" s="316"/>
      <c r="V143" s="198" t="s">
        <v>226</v>
      </c>
      <c r="W143" s="92">
        <v>1663</v>
      </c>
      <c r="X143" s="92">
        <v>799</v>
      </c>
      <c r="Y143" s="92">
        <v>750</v>
      </c>
      <c r="Z143" s="92">
        <v>377</v>
      </c>
      <c r="AA143" s="92">
        <v>788</v>
      </c>
      <c r="AB143" s="92">
        <v>370</v>
      </c>
      <c r="AC143" s="92">
        <v>211</v>
      </c>
      <c r="AD143" s="92">
        <v>106</v>
      </c>
      <c r="AE143" s="92">
        <v>52</v>
      </c>
      <c r="AF143" s="1033"/>
      <c r="AG143" s="92">
        <v>25</v>
      </c>
      <c r="AH143" s="93">
        <f t="shared" si="90"/>
        <v>3464</v>
      </c>
      <c r="AI143" s="262">
        <f t="shared" si="91"/>
        <v>1677</v>
      </c>
      <c r="AJ143" s="93"/>
      <c r="AK143" s="993"/>
      <c r="AL143" s="93"/>
      <c r="AM143" s="93"/>
      <c r="AN143" s="983"/>
      <c r="AO143" s="273"/>
      <c r="AQ143" s="209" t="s">
        <v>226</v>
      </c>
      <c r="AR143" s="92">
        <v>105.4797698589458</v>
      </c>
      <c r="AS143" s="213">
        <v>94.513482551991544</v>
      </c>
      <c r="AT143" s="92">
        <v>82.796296296296291</v>
      </c>
      <c r="AU143" s="92">
        <v>65.271956521739128</v>
      </c>
      <c r="AV143" s="92">
        <v>50.442763938315544</v>
      </c>
      <c r="AW143" s="92">
        <f t="shared" si="95"/>
        <v>398.50426916728827</v>
      </c>
      <c r="AX143" s="86"/>
      <c r="AY143" s="86"/>
      <c r="AZ143" s="92">
        <v>116</v>
      </c>
      <c r="BA143" s="92">
        <v>43</v>
      </c>
      <c r="BB143" s="92">
        <f t="shared" si="94"/>
        <v>159</v>
      </c>
      <c r="BC143" s="143">
        <v>100</v>
      </c>
      <c r="BE143" s="810" t="s">
        <v>226</v>
      </c>
      <c r="BF143" s="814">
        <v>70</v>
      </c>
      <c r="BG143" s="814">
        <v>85</v>
      </c>
      <c r="BH143" s="814">
        <v>12</v>
      </c>
      <c r="BI143" s="814"/>
      <c r="BJ143" s="812">
        <f t="shared" si="93"/>
        <v>167</v>
      </c>
      <c r="BK143" s="812"/>
      <c r="BL143" s="814">
        <v>5</v>
      </c>
      <c r="BM143" s="813"/>
    </row>
    <row r="144" spans="1:65" ht="15" customHeight="1" thickBot="1">
      <c r="A144" s="274" t="s">
        <v>227</v>
      </c>
      <c r="B144" s="221">
        <v>1931</v>
      </c>
      <c r="C144" s="221">
        <v>914</v>
      </c>
      <c r="D144" s="221">
        <v>1176</v>
      </c>
      <c r="E144" s="221">
        <v>578</v>
      </c>
      <c r="F144" s="221">
        <v>461</v>
      </c>
      <c r="G144" s="221">
        <v>237</v>
      </c>
      <c r="H144" s="221">
        <v>274</v>
      </c>
      <c r="I144" s="221">
        <v>131</v>
      </c>
      <c r="J144" s="221">
        <v>161</v>
      </c>
      <c r="K144" s="901"/>
      <c r="L144" s="221">
        <v>70</v>
      </c>
      <c r="M144" s="221">
        <f t="shared" si="88"/>
        <v>4003</v>
      </c>
      <c r="N144" s="260">
        <f t="shared" si="89"/>
        <v>1930</v>
      </c>
      <c r="O144" s="216"/>
      <c r="P144" s="995"/>
      <c r="Q144" s="216"/>
      <c r="R144" s="216"/>
      <c r="S144" s="984"/>
      <c r="T144" s="275"/>
      <c r="V144" s="217" t="s">
        <v>227</v>
      </c>
      <c r="W144" s="278">
        <v>407</v>
      </c>
      <c r="X144" s="278">
        <v>199</v>
      </c>
      <c r="Y144" s="278">
        <v>260</v>
      </c>
      <c r="Z144" s="278">
        <v>129</v>
      </c>
      <c r="AA144" s="278">
        <v>103</v>
      </c>
      <c r="AB144" s="278">
        <v>57</v>
      </c>
      <c r="AC144" s="278">
        <v>38</v>
      </c>
      <c r="AD144" s="278">
        <v>14</v>
      </c>
      <c r="AE144" s="278">
        <v>22</v>
      </c>
      <c r="AF144" s="1040"/>
      <c r="AG144" s="278">
        <v>9</v>
      </c>
      <c r="AH144" s="216">
        <f t="shared" si="90"/>
        <v>830</v>
      </c>
      <c r="AI144" s="263">
        <f t="shared" si="91"/>
        <v>408</v>
      </c>
      <c r="AJ144" s="216"/>
      <c r="AK144" s="995"/>
      <c r="AL144" s="216"/>
      <c r="AM144" s="216"/>
      <c r="AN144" s="984"/>
      <c r="AO144" s="275"/>
      <c r="AQ144" s="210" t="s">
        <v>227</v>
      </c>
      <c r="AR144" s="211">
        <v>41</v>
      </c>
      <c r="AS144" s="211">
        <v>41</v>
      </c>
      <c r="AT144" s="211">
        <v>29</v>
      </c>
      <c r="AU144" s="211">
        <v>20</v>
      </c>
      <c r="AV144" s="211">
        <v>14</v>
      </c>
      <c r="AW144" s="211">
        <f t="shared" ref="AW144" si="96">SUM(AR144:AV144)</f>
        <v>145</v>
      </c>
      <c r="AX144" s="221"/>
      <c r="AY144" s="221"/>
      <c r="AZ144" s="211">
        <v>33</v>
      </c>
      <c r="BA144" s="211">
        <v>18</v>
      </c>
      <c r="BB144" s="211">
        <f t="shared" si="94"/>
        <v>51</v>
      </c>
      <c r="BC144" s="212">
        <v>46</v>
      </c>
      <c r="BE144" s="210" t="s">
        <v>227</v>
      </c>
      <c r="BF144" s="816">
        <v>34</v>
      </c>
      <c r="BG144" s="816">
        <v>24</v>
      </c>
      <c r="BH144" s="816">
        <v>1</v>
      </c>
      <c r="BI144" s="816"/>
      <c r="BJ144" s="817">
        <f t="shared" si="93"/>
        <v>59</v>
      </c>
      <c r="BK144" s="817"/>
      <c r="BL144" s="817"/>
      <c r="BM144" s="818"/>
    </row>
    <row r="145" spans="1:65" s="47" customFormat="1" ht="17.25" customHeight="1">
      <c r="A145" s="1138" t="s">
        <v>401</v>
      </c>
      <c r="B145" s="1138"/>
      <c r="C145" s="1138"/>
      <c r="D145" s="1138"/>
      <c r="E145" s="1138"/>
      <c r="F145" s="1138"/>
      <c r="G145" s="1138"/>
      <c r="H145" s="1138"/>
      <c r="I145" s="1138"/>
      <c r="J145" s="1138"/>
      <c r="K145" s="1138"/>
      <c r="L145" s="1138"/>
      <c r="M145" s="1138"/>
      <c r="N145" s="1138"/>
      <c r="O145" s="1138"/>
      <c r="P145" s="1138"/>
      <c r="Q145" s="1138"/>
      <c r="R145" s="1138"/>
      <c r="S145" s="1138"/>
      <c r="T145" s="1138"/>
      <c r="V145" s="1138" t="s">
        <v>403</v>
      </c>
      <c r="W145" s="1138"/>
      <c r="X145" s="1138"/>
      <c r="Y145" s="1138"/>
      <c r="Z145" s="1138"/>
      <c r="AA145" s="1138"/>
      <c r="AB145" s="1138"/>
      <c r="AC145" s="1138"/>
      <c r="AD145" s="1138"/>
      <c r="AE145" s="1138"/>
      <c r="AF145" s="1138"/>
      <c r="AG145" s="1138"/>
      <c r="AH145" s="1138"/>
      <c r="AI145" s="1138"/>
      <c r="AJ145" s="1138"/>
      <c r="AK145" s="1138"/>
      <c r="AL145" s="1138"/>
      <c r="AM145" s="1138"/>
      <c r="AN145" s="1138"/>
      <c r="AO145" s="1138"/>
      <c r="AQ145" s="1138" t="s">
        <v>406</v>
      </c>
      <c r="AR145" s="1138"/>
      <c r="AS145" s="1138"/>
      <c r="AT145" s="1138"/>
      <c r="AU145" s="1138"/>
      <c r="AV145" s="1138"/>
      <c r="AW145" s="1138"/>
      <c r="AX145" s="1138"/>
      <c r="AY145" s="1138"/>
      <c r="AZ145" s="1138"/>
      <c r="BA145" s="1138"/>
      <c r="BB145" s="1138"/>
      <c r="BC145" s="1138"/>
      <c r="BD145" s="38"/>
      <c r="BE145" s="1138" t="s">
        <v>408</v>
      </c>
      <c r="BF145" s="1138"/>
      <c r="BG145" s="1138"/>
      <c r="BH145" s="1138"/>
      <c r="BI145" s="1138"/>
      <c r="BJ145" s="1138"/>
      <c r="BK145" s="1138"/>
      <c r="BL145" s="1138"/>
      <c r="BM145" s="1138"/>
    </row>
    <row r="146" spans="1:65" s="47" customFormat="1" ht="17.25" customHeight="1">
      <c r="A146" s="1119" t="s">
        <v>293</v>
      </c>
      <c r="B146" s="1119"/>
      <c r="C146" s="1119"/>
      <c r="D146" s="1119"/>
      <c r="E146" s="1119"/>
      <c r="F146" s="1119"/>
      <c r="G146" s="1119"/>
      <c r="H146" s="1119"/>
      <c r="I146" s="1119"/>
      <c r="J146" s="1119"/>
      <c r="K146" s="1119"/>
      <c r="L146" s="1119"/>
      <c r="M146" s="1119"/>
      <c r="N146" s="1119"/>
      <c r="O146" s="1119"/>
      <c r="P146" s="1119"/>
      <c r="Q146" s="1119"/>
      <c r="R146" s="1119"/>
      <c r="S146" s="1119"/>
      <c r="T146" s="1119"/>
      <c r="V146" s="1119" t="s">
        <v>293</v>
      </c>
      <c r="W146" s="1119"/>
      <c r="X146" s="1119"/>
      <c r="Y146" s="1119"/>
      <c r="Z146" s="1119"/>
      <c r="AA146" s="1119"/>
      <c r="AB146" s="1119"/>
      <c r="AC146" s="1119"/>
      <c r="AD146" s="1119"/>
      <c r="AE146" s="1119"/>
      <c r="AF146" s="1119"/>
      <c r="AG146" s="1119"/>
      <c r="AH146" s="1119"/>
      <c r="AI146" s="1119"/>
      <c r="AJ146" s="1119"/>
      <c r="AK146" s="1119"/>
      <c r="AL146" s="1119"/>
      <c r="AM146" s="1119"/>
      <c r="AN146" s="1119"/>
      <c r="AO146" s="1119"/>
      <c r="AQ146" s="1119" t="s">
        <v>293</v>
      </c>
      <c r="AR146" s="1119"/>
      <c r="AS146" s="1119"/>
      <c r="AT146" s="1119"/>
      <c r="AU146" s="1119"/>
      <c r="AV146" s="1119"/>
      <c r="AW146" s="1119"/>
      <c r="AX146" s="1119"/>
      <c r="AY146" s="1119"/>
      <c r="AZ146" s="1119"/>
      <c r="BA146" s="1119"/>
      <c r="BB146" s="1119"/>
      <c r="BC146" s="1119"/>
      <c r="BD146" s="38"/>
      <c r="BE146" s="1148" t="s">
        <v>293</v>
      </c>
      <c r="BF146" s="1148"/>
      <c r="BG146" s="1148"/>
      <c r="BH146" s="1148"/>
      <c r="BI146" s="1148"/>
      <c r="BJ146" s="1148"/>
      <c r="BK146" s="1148"/>
      <c r="BL146" s="1148"/>
      <c r="BM146" s="1148"/>
    </row>
    <row r="147" spans="1:65" ht="9.75" customHeight="1" thickBot="1"/>
    <row r="148" spans="1:65" ht="30" customHeight="1">
      <c r="A148" s="1142" t="s">
        <v>0</v>
      </c>
      <c r="B148" s="1144" t="s">
        <v>352</v>
      </c>
      <c r="C148" s="1144"/>
      <c r="D148" s="1144" t="s">
        <v>353</v>
      </c>
      <c r="E148" s="1144"/>
      <c r="F148" s="1144" t="s">
        <v>354</v>
      </c>
      <c r="G148" s="1144"/>
      <c r="H148" s="1144" t="s">
        <v>355</v>
      </c>
      <c r="I148" s="1144"/>
      <c r="J148" s="1144" t="s">
        <v>356</v>
      </c>
      <c r="K148" s="1144"/>
      <c r="L148" s="1144"/>
      <c r="M148" s="1139" t="s">
        <v>386</v>
      </c>
      <c r="N148" s="1140"/>
      <c r="O148" s="1139" t="s">
        <v>387</v>
      </c>
      <c r="P148" s="1130"/>
      <c r="Q148" s="1140"/>
      <c r="R148" s="1139" t="s">
        <v>388</v>
      </c>
      <c r="S148" s="1130"/>
      <c r="T148" s="1141"/>
      <c r="U148" s="41"/>
      <c r="V148" s="1145" t="s">
        <v>0</v>
      </c>
      <c r="W148" s="1122" t="s">
        <v>352</v>
      </c>
      <c r="X148" s="1123"/>
      <c r="Y148" s="1122" t="s">
        <v>353</v>
      </c>
      <c r="Z148" s="1123"/>
      <c r="AA148" s="1122" t="s">
        <v>354</v>
      </c>
      <c r="AB148" s="1123"/>
      <c r="AC148" s="1122" t="s">
        <v>355</v>
      </c>
      <c r="AD148" s="1123"/>
      <c r="AE148" s="1122" t="s">
        <v>356</v>
      </c>
      <c r="AF148" s="1126"/>
      <c r="AG148" s="1123"/>
      <c r="AH148" s="1139" t="s">
        <v>386</v>
      </c>
      <c r="AI148" s="1140"/>
      <c r="AJ148" s="1139" t="s">
        <v>387</v>
      </c>
      <c r="AK148" s="1130"/>
      <c r="AL148" s="1140"/>
      <c r="AM148" s="1139" t="s">
        <v>388</v>
      </c>
      <c r="AN148" s="1130"/>
      <c r="AO148" s="1141"/>
      <c r="AP148" s="41"/>
      <c r="AQ148" s="1142" t="s">
        <v>0</v>
      </c>
      <c r="AR148" s="1122" t="s">
        <v>322</v>
      </c>
      <c r="AS148" s="1135"/>
      <c r="AT148" s="1135"/>
      <c r="AU148" s="1135"/>
      <c r="AV148" s="1135"/>
      <c r="AW148" s="1135"/>
      <c r="AX148" s="1135"/>
      <c r="AY148" s="1123"/>
      <c r="AZ148" s="205" t="s">
        <v>323</v>
      </c>
      <c r="BA148" s="206"/>
      <c r="BB148" s="207"/>
      <c r="BC148" s="1149" t="s">
        <v>324</v>
      </c>
      <c r="BD148" s="43"/>
      <c r="BE148" s="1159" t="s">
        <v>0</v>
      </c>
      <c r="BF148" s="1156" t="s">
        <v>256</v>
      </c>
      <c r="BG148" s="1156"/>
      <c r="BH148" s="1156"/>
      <c r="BI148" s="1156"/>
      <c r="BJ148" s="1156"/>
      <c r="BK148" s="1157" t="s">
        <v>389</v>
      </c>
      <c r="BL148" s="1156" t="s">
        <v>257</v>
      </c>
      <c r="BM148" s="1160"/>
    </row>
    <row r="149" spans="1:65" s="49" customFormat="1" ht="42" customHeight="1">
      <c r="A149" s="1143"/>
      <c r="B149" s="129" t="s">
        <v>313</v>
      </c>
      <c r="C149" s="129" t="s">
        <v>314</v>
      </c>
      <c r="D149" s="129" t="s">
        <v>313</v>
      </c>
      <c r="E149" s="129" t="s">
        <v>314</v>
      </c>
      <c r="F149" s="129" t="s">
        <v>313</v>
      </c>
      <c r="G149" s="129" t="s">
        <v>314</v>
      </c>
      <c r="H149" s="129" t="s">
        <v>313</v>
      </c>
      <c r="I149" s="129" t="s">
        <v>314</v>
      </c>
      <c r="J149" s="129" t="s">
        <v>313</v>
      </c>
      <c r="K149" s="1005"/>
      <c r="L149" s="129" t="s">
        <v>314</v>
      </c>
      <c r="M149" s="129" t="s">
        <v>313</v>
      </c>
      <c r="N149" s="261" t="s">
        <v>314</v>
      </c>
      <c r="O149" s="323" t="s">
        <v>313</v>
      </c>
      <c r="P149" s="989"/>
      <c r="Q149" s="323" t="s">
        <v>314</v>
      </c>
      <c r="R149" s="323" t="s">
        <v>313</v>
      </c>
      <c r="S149" s="977"/>
      <c r="T149" s="324" t="s">
        <v>314</v>
      </c>
      <c r="U149" s="45"/>
      <c r="V149" s="1146"/>
      <c r="W149" s="129" t="s">
        <v>313</v>
      </c>
      <c r="X149" s="129" t="s">
        <v>314</v>
      </c>
      <c r="Y149" s="129" t="s">
        <v>313</v>
      </c>
      <c r="Z149" s="129" t="s">
        <v>314</v>
      </c>
      <c r="AA149" s="129" t="s">
        <v>313</v>
      </c>
      <c r="AB149" s="129" t="s">
        <v>314</v>
      </c>
      <c r="AC149" s="129" t="s">
        <v>313</v>
      </c>
      <c r="AD149" s="129" t="s">
        <v>314</v>
      </c>
      <c r="AE149" s="129" t="s">
        <v>313</v>
      </c>
      <c r="AF149" s="1005"/>
      <c r="AG149" s="129" t="s">
        <v>314</v>
      </c>
      <c r="AH149" s="129" t="s">
        <v>313</v>
      </c>
      <c r="AI149" s="261" t="s">
        <v>314</v>
      </c>
      <c r="AJ149" s="323" t="s">
        <v>313</v>
      </c>
      <c r="AK149" s="989"/>
      <c r="AL149" s="323" t="s">
        <v>314</v>
      </c>
      <c r="AM149" s="323" t="s">
        <v>313</v>
      </c>
      <c r="AN149" s="977"/>
      <c r="AO149" s="466" t="s">
        <v>314</v>
      </c>
      <c r="AP149" s="45"/>
      <c r="AQ149" s="1147"/>
      <c r="AR149" s="129" t="s">
        <v>352</v>
      </c>
      <c r="AS149" s="129" t="s">
        <v>353</v>
      </c>
      <c r="AT149" s="129" t="s">
        <v>354</v>
      </c>
      <c r="AU149" s="129" t="s">
        <v>355</v>
      </c>
      <c r="AV149" s="129" t="s">
        <v>356</v>
      </c>
      <c r="AW149" s="323" t="s">
        <v>385</v>
      </c>
      <c r="AX149" s="323" t="s">
        <v>387</v>
      </c>
      <c r="AY149" s="323" t="s">
        <v>388</v>
      </c>
      <c r="AZ149" s="490" t="s">
        <v>474</v>
      </c>
      <c r="BA149" s="490" t="s">
        <v>475</v>
      </c>
      <c r="BB149" s="129" t="s">
        <v>1</v>
      </c>
      <c r="BC149" s="1150"/>
      <c r="BD149" s="43"/>
      <c r="BE149" s="1143"/>
      <c r="BF149" s="895" t="s">
        <v>258</v>
      </c>
      <c r="BG149" s="895" t="s">
        <v>347</v>
      </c>
      <c r="BH149" s="896" t="s">
        <v>348</v>
      </c>
      <c r="BI149" s="896" t="s">
        <v>261</v>
      </c>
      <c r="BJ149" s="896" t="s">
        <v>357</v>
      </c>
      <c r="BK149" s="1158"/>
      <c r="BL149" s="896" t="s">
        <v>263</v>
      </c>
      <c r="BM149" s="893" t="s">
        <v>264</v>
      </c>
    </row>
    <row r="150" spans="1:65" ht="15" customHeight="1">
      <c r="A150" s="313" t="s">
        <v>102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991"/>
      <c r="L150" s="86"/>
      <c r="M150" s="86"/>
      <c r="N150" s="258"/>
      <c r="O150" s="93"/>
      <c r="P150" s="993">
        <f>O150-Q150</f>
        <v>0</v>
      </c>
      <c r="Q150" s="93"/>
      <c r="R150" s="93"/>
      <c r="S150" s="983"/>
      <c r="T150" s="316"/>
      <c r="V150" s="197" t="s">
        <v>102</v>
      </c>
      <c r="W150" s="95"/>
      <c r="X150" s="95"/>
      <c r="Y150" s="95"/>
      <c r="Z150" s="95"/>
      <c r="AA150" s="95"/>
      <c r="AB150" s="95"/>
      <c r="AC150" s="95"/>
      <c r="AD150" s="95"/>
      <c r="AE150" s="95"/>
      <c r="AF150" s="998"/>
      <c r="AG150" s="95"/>
      <c r="AH150" s="93">
        <f t="shared" ref="AH150:AH183" si="97">W150+Y150+AA150+AC150+AE150</f>
        <v>0</v>
      </c>
      <c r="AI150" s="262">
        <f t="shared" ref="AI150:AI183" si="98">X150+Z150+AB150+AD150+AG150</f>
        <v>0</v>
      </c>
      <c r="AJ150" s="93"/>
      <c r="AK150" s="993"/>
      <c r="AL150" s="93"/>
      <c r="AM150" s="93"/>
      <c r="AN150" s="983"/>
      <c r="AO150" s="273"/>
      <c r="AQ150" s="208" t="s">
        <v>102</v>
      </c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143"/>
      <c r="BE150" s="623" t="s">
        <v>102</v>
      </c>
      <c r="BF150" s="897"/>
      <c r="BG150" s="897"/>
      <c r="BH150" s="898"/>
      <c r="BI150" s="898"/>
      <c r="BJ150" s="898"/>
      <c r="BK150" s="898"/>
      <c r="BL150" s="898"/>
      <c r="BM150" s="615"/>
    </row>
    <row r="151" spans="1:65" ht="15" customHeight="1">
      <c r="A151" s="315" t="s">
        <v>228</v>
      </c>
      <c r="B151" s="95">
        <v>6190</v>
      </c>
      <c r="C151" s="95">
        <v>3056</v>
      </c>
      <c r="D151" s="95">
        <v>4493</v>
      </c>
      <c r="E151" s="95">
        <v>2309</v>
      </c>
      <c r="F151" s="95">
        <v>3528</v>
      </c>
      <c r="G151" s="95">
        <v>1696</v>
      </c>
      <c r="H151" s="95">
        <v>1885</v>
      </c>
      <c r="I151" s="95">
        <v>986</v>
      </c>
      <c r="J151" s="95">
        <v>1202</v>
      </c>
      <c r="K151" s="998"/>
      <c r="L151" s="95">
        <v>564</v>
      </c>
      <c r="M151" s="93">
        <v>17298</v>
      </c>
      <c r="N151" s="262">
        <v>8611</v>
      </c>
      <c r="O151" s="93"/>
      <c r="P151" s="993">
        <f t="shared" ref="P151:P183" si="99">O151-Q151</f>
        <v>0</v>
      </c>
      <c r="Q151" s="93"/>
      <c r="R151" s="93"/>
      <c r="S151" s="983"/>
      <c r="T151" s="316"/>
      <c r="V151" s="198" t="s">
        <v>228</v>
      </c>
      <c r="W151" s="93">
        <v>1001</v>
      </c>
      <c r="X151" s="93">
        <v>500</v>
      </c>
      <c r="Y151" s="93">
        <v>1300</v>
      </c>
      <c r="Z151" s="93">
        <v>678</v>
      </c>
      <c r="AA151" s="93">
        <v>696</v>
      </c>
      <c r="AB151" s="93">
        <v>318</v>
      </c>
      <c r="AC151" s="93">
        <v>223</v>
      </c>
      <c r="AD151" s="93">
        <v>117</v>
      </c>
      <c r="AE151" s="93">
        <v>51</v>
      </c>
      <c r="AF151" s="993"/>
      <c r="AG151" s="93">
        <v>21</v>
      </c>
      <c r="AH151" s="93">
        <f t="shared" si="97"/>
        <v>3271</v>
      </c>
      <c r="AI151" s="262">
        <f t="shared" si="98"/>
        <v>1634</v>
      </c>
      <c r="AJ151" s="93"/>
      <c r="AK151" s="993"/>
      <c r="AL151" s="93"/>
      <c r="AM151" s="93"/>
      <c r="AN151" s="983"/>
      <c r="AO151" s="273"/>
      <c r="AQ151" s="209" t="s">
        <v>228</v>
      </c>
      <c r="AR151" s="92">
        <v>147</v>
      </c>
      <c r="AS151" s="92">
        <v>146</v>
      </c>
      <c r="AT151" s="92">
        <v>133</v>
      </c>
      <c r="AU151" s="92">
        <v>93</v>
      </c>
      <c r="AV151" s="92">
        <v>69</v>
      </c>
      <c r="AW151" s="92">
        <f t="shared" ref="AW151:AW183" si="100">SUM(AR151:AV151)</f>
        <v>588</v>
      </c>
      <c r="AX151" s="92"/>
      <c r="AY151" s="92"/>
      <c r="AZ151" s="92">
        <v>199</v>
      </c>
      <c r="BA151" s="92">
        <v>61</v>
      </c>
      <c r="BB151" s="92">
        <f>SUM(AZ151:BA151)</f>
        <v>260</v>
      </c>
      <c r="BC151" s="143">
        <v>144</v>
      </c>
      <c r="BE151" s="625" t="s">
        <v>228</v>
      </c>
      <c r="BF151" s="897">
        <v>116</v>
      </c>
      <c r="BG151" s="897">
        <v>250</v>
      </c>
      <c r="BH151" s="898">
        <v>112</v>
      </c>
      <c r="BI151" s="898"/>
      <c r="BJ151" s="898">
        <f>SUM(BF151:BI151)</f>
        <v>478</v>
      </c>
      <c r="BK151" s="898"/>
      <c r="BL151" s="899">
        <v>20</v>
      </c>
      <c r="BM151" s="615"/>
    </row>
    <row r="152" spans="1:65" ht="15" customHeight="1">
      <c r="A152" s="315" t="s">
        <v>229</v>
      </c>
      <c r="B152" s="95">
        <v>8524</v>
      </c>
      <c r="C152" s="95">
        <v>4251</v>
      </c>
      <c r="D152" s="95">
        <v>5770</v>
      </c>
      <c r="E152" s="95">
        <v>2816</v>
      </c>
      <c r="F152" s="95">
        <v>3826</v>
      </c>
      <c r="G152" s="95">
        <v>1927</v>
      </c>
      <c r="H152" s="95">
        <v>2286</v>
      </c>
      <c r="I152" s="95">
        <v>1183</v>
      </c>
      <c r="J152" s="95">
        <v>1307</v>
      </c>
      <c r="K152" s="998"/>
      <c r="L152" s="95">
        <v>652</v>
      </c>
      <c r="M152" s="93">
        <v>21713</v>
      </c>
      <c r="N152" s="262">
        <v>10829</v>
      </c>
      <c r="O152" s="93"/>
      <c r="P152" s="993">
        <f t="shared" si="99"/>
        <v>0</v>
      </c>
      <c r="Q152" s="93"/>
      <c r="R152" s="93"/>
      <c r="S152" s="983"/>
      <c r="T152" s="316"/>
      <c r="V152" s="198" t="s">
        <v>229</v>
      </c>
      <c r="W152" s="93">
        <v>3360</v>
      </c>
      <c r="X152" s="93">
        <v>1605</v>
      </c>
      <c r="Y152" s="93">
        <v>1549</v>
      </c>
      <c r="Z152" s="93">
        <v>738</v>
      </c>
      <c r="AA152" s="93">
        <v>1179</v>
      </c>
      <c r="AB152" s="93">
        <v>576</v>
      </c>
      <c r="AC152" s="93">
        <v>486</v>
      </c>
      <c r="AD152" s="93">
        <v>257</v>
      </c>
      <c r="AE152" s="93">
        <v>122</v>
      </c>
      <c r="AF152" s="993"/>
      <c r="AG152" s="93">
        <v>57</v>
      </c>
      <c r="AH152" s="93">
        <f t="shared" si="97"/>
        <v>6696</v>
      </c>
      <c r="AI152" s="262">
        <f t="shared" si="98"/>
        <v>3233</v>
      </c>
      <c r="AJ152" s="93"/>
      <c r="AK152" s="993"/>
      <c r="AL152" s="93"/>
      <c r="AM152" s="93"/>
      <c r="AN152" s="983"/>
      <c r="AO152" s="273"/>
      <c r="AQ152" s="209" t="s">
        <v>229</v>
      </c>
      <c r="AR152" s="92">
        <v>165</v>
      </c>
      <c r="AS152" s="92">
        <v>148</v>
      </c>
      <c r="AT152" s="92">
        <v>127</v>
      </c>
      <c r="AU152" s="92">
        <v>93</v>
      </c>
      <c r="AV152" s="92">
        <v>67</v>
      </c>
      <c r="AW152" s="92">
        <f t="shared" si="100"/>
        <v>600</v>
      </c>
      <c r="AX152" s="92"/>
      <c r="AY152" s="92"/>
      <c r="AZ152" s="92">
        <v>244</v>
      </c>
      <c r="BA152" s="92">
        <v>46</v>
      </c>
      <c r="BB152" s="92">
        <f t="shared" ref="BB152:BB158" si="101">SUM(AZ152:BA152)</f>
        <v>290</v>
      </c>
      <c r="BC152" s="143">
        <v>147</v>
      </c>
      <c r="BE152" s="625" t="s">
        <v>229</v>
      </c>
      <c r="BF152" s="897">
        <v>153</v>
      </c>
      <c r="BG152" s="897">
        <v>201</v>
      </c>
      <c r="BH152" s="898">
        <v>113</v>
      </c>
      <c r="BI152" s="898"/>
      <c r="BJ152" s="898">
        <f t="shared" ref="BJ152:BJ183" si="102">SUM(BF152:BI152)</f>
        <v>467</v>
      </c>
      <c r="BK152" s="898"/>
      <c r="BL152" s="899">
        <v>15</v>
      </c>
      <c r="BM152" s="615"/>
    </row>
    <row r="153" spans="1:65" s="18" customFormat="1" ht="15" customHeight="1">
      <c r="A153" s="315" t="s">
        <v>230</v>
      </c>
      <c r="B153" s="95">
        <v>3197</v>
      </c>
      <c r="C153" s="95">
        <v>1681</v>
      </c>
      <c r="D153" s="95">
        <v>1799</v>
      </c>
      <c r="E153" s="95">
        <v>963</v>
      </c>
      <c r="F153" s="95">
        <v>1146</v>
      </c>
      <c r="G153" s="95">
        <v>591</v>
      </c>
      <c r="H153" s="95">
        <v>559</v>
      </c>
      <c r="I153" s="95">
        <v>300</v>
      </c>
      <c r="J153" s="95">
        <v>330</v>
      </c>
      <c r="K153" s="998"/>
      <c r="L153" s="95">
        <v>160</v>
      </c>
      <c r="M153" s="93">
        <v>7031</v>
      </c>
      <c r="N153" s="262">
        <v>3695</v>
      </c>
      <c r="O153" s="93"/>
      <c r="P153" s="993">
        <f t="shared" si="99"/>
        <v>0</v>
      </c>
      <c r="Q153" s="93"/>
      <c r="R153" s="93"/>
      <c r="S153" s="983"/>
      <c r="T153" s="316"/>
      <c r="V153" s="198" t="s">
        <v>230</v>
      </c>
      <c r="W153" s="93">
        <v>1409</v>
      </c>
      <c r="X153" s="93">
        <v>719</v>
      </c>
      <c r="Y153" s="93">
        <v>440</v>
      </c>
      <c r="Z153" s="93">
        <v>238</v>
      </c>
      <c r="AA153" s="93">
        <v>244</v>
      </c>
      <c r="AB153" s="93">
        <v>127</v>
      </c>
      <c r="AC153" s="93">
        <v>98</v>
      </c>
      <c r="AD153" s="93">
        <v>48</v>
      </c>
      <c r="AE153" s="93">
        <v>17</v>
      </c>
      <c r="AF153" s="993"/>
      <c r="AG153" s="93">
        <v>7</v>
      </c>
      <c r="AH153" s="93">
        <f t="shared" si="97"/>
        <v>2208</v>
      </c>
      <c r="AI153" s="262">
        <f t="shared" si="98"/>
        <v>1139</v>
      </c>
      <c r="AJ153" s="93"/>
      <c r="AK153" s="993"/>
      <c r="AL153" s="93"/>
      <c r="AM153" s="93"/>
      <c r="AN153" s="983"/>
      <c r="AO153" s="273"/>
      <c r="AQ153" s="209" t="s">
        <v>230</v>
      </c>
      <c r="AR153" s="92">
        <v>53</v>
      </c>
      <c r="AS153" s="92">
        <v>50</v>
      </c>
      <c r="AT153" s="92">
        <v>46</v>
      </c>
      <c r="AU153" s="92">
        <v>34</v>
      </c>
      <c r="AV153" s="92">
        <v>25</v>
      </c>
      <c r="AW153" s="92">
        <f t="shared" si="100"/>
        <v>208</v>
      </c>
      <c r="AX153" s="92"/>
      <c r="AY153" s="92"/>
      <c r="AZ153" s="92">
        <v>67</v>
      </c>
      <c r="BA153" s="92">
        <v>16</v>
      </c>
      <c r="BB153" s="92">
        <f t="shared" si="101"/>
        <v>83</v>
      </c>
      <c r="BC153" s="143">
        <v>54</v>
      </c>
      <c r="BD153" s="38"/>
      <c r="BE153" s="625" t="s">
        <v>230</v>
      </c>
      <c r="BF153" s="897">
        <v>64</v>
      </c>
      <c r="BG153" s="897">
        <v>61</v>
      </c>
      <c r="BH153" s="898">
        <v>12</v>
      </c>
      <c r="BI153" s="898"/>
      <c r="BJ153" s="898">
        <f t="shared" si="102"/>
        <v>137</v>
      </c>
      <c r="BK153" s="898"/>
      <c r="BL153" s="899">
        <v>6</v>
      </c>
      <c r="BM153" s="615"/>
    </row>
    <row r="154" spans="1:65" s="18" customFormat="1" ht="15" customHeight="1">
      <c r="A154" s="315" t="s">
        <v>231</v>
      </c>
      <c r="B154" s="95">
        <v>5979</v>
      </c>
      <c r="C154" s="95">
        <v>2974</v>
      </c>
      <c r="D154" s="95">
        <v>3758</v>
      </c>
      <c r="E154" s="95">
        <v>1897</v>
      </c>
      <c r="F154" s="95">
        <v>2782</v>
      </c>
      <c r="G154" s="95">
        <v>1438</v>
      </c>
      <c r="H154" s="95">
        <v>1592</v>
      </c>
      <c r="I154" s="95">
        <v>762</v>
      </c>
      <c r="J154" s="95">
        <v>889</v>
      </c>
      <c r="K154" s="998"/>
      <c r="L154" s="95">
        <v>442</v>
      </c>
      <c r="M154" s="93">
        <v>15000</v>
      </c>
      <c r="N154" s="262">
        <v>7513</v>
      </c>
      <c r="O154" s="93"/>
      <c r="P154" s="993">
        <f t="shared" si="99"/>
        <v>0</v>
      </c>
      <c r="Q154" s="93"/>
      <c r="R154" s="93"/>
      <c r="S154" s="983"/>
      <c r="T154" s="316"/>
      <c r="V154" s="198" t="s">
        <v>231</v>
      </c>
      <c r="W154" s="93">
        <v>986</v>
      </c>
      <c r="X154" s="93">
        <v>476</v>
      </c>
      <c r="Y154" s="93">
        <v>1103</v>
      </c>
      <c r="Z154" s="93">
        <v>562</v>
      </c>
      <c r="AA154" s="93">
        <v>807</v>
      </c>
      <c r="AB154" s="93">
        <v>420</v>
      </c>
      <c r="AC154" s="93">
        <v>151</v>
      </c>
      <c r="AD154" s="93">
        <v>70</v>
      </c>
      <c r="AE154" s="93">
        <v>93</v>
      </c>
      <c r="AF154" s="993"/>
      <c r="AG154" s="93">
        <v>48</v>
      </c>
      <c r="AH154" s="93">
        <f t="shared" si="97"/>
        <v>3140</v>
      </c>
      <c r="AI154" s="262">
        <f t="shared" si="98"/>
        <v>1576</v>
      </c>
      <c r="AJ154" s="93"/>
      <c r="AK154" s="993"/>
      <c r="AL154" s="93"/>
      <c r="AM154" s="93"/>
      <c r="AN154" s="983"/>
      <c r="AO154" s="273"/>
      <c r="AQ154" s="209" t="s">
        <v>231</v>
      </c>
      <c r="AR154" s="92">
        <v>118</v>
      </c>
      <c r="AS154" s="92">
        <v>101</v>
      </c>
      <c r="AT154" s="92">
        <v>87</v>
      </c>
      <c r="AU154" s="92">
        <v>68</v>
      </c>
      <c r="AV154" s="92">
        <v>53</v>
      </c>
      <c r="AW154" s="92">
        <f t="shared" si="100"/>
        <v>427</v>
      </c>
      <c r="AX154" s="92"/>
      <c r="AY154" s="92"/>
      <c r="AZ154" s="92">
        <v>171</v>
      </c>
      <c r="BA154" s="92">
        <v>39</v>
      </c>
      <c r="BB154" s="92">
        <f t="shared" si="101"/>
        <v>210</v>
      </c>
      <c r="BC154" s="143">
        <v>116</v>
      </c>
      <c r="BD154" s="38"/>
      <c r="BE154" s="625" t="s">
        <v>231</v>
      </c>
      <c r="BF154" s="897">
        <v>128</v>
      </c>
      <c r="BG154" s="897">
        <v>142</v>
      </c>
      <c r="BH154" s="898">
        <v>56</v>
      </c>
      <c r="BI154" s="898"/>
      <c r="BJ154" s="898">
        <f t="shared" si="102"/>
        <v>326</v>
      </c>
      <c r="BK154" s="898"/>
      <c r="BL154" s="899"/>
      <c r="BM154" s="615"/>
    </row>
    <row r="155" spans="1:65" s="18" customFormat="1" ht="15" customHeight="1">
      <c r="A155" s="315" t="s">
        <v>232</v>
      </c>
      <c r="B155" s="92">
        <v>5196</v>
      </c>
      <c r="C155" s="92">
        <v>2679</v>
      </c>
      <c r="D155" s="92">
        <v>4181</v>
      </c>
      <c r="E155" s="92">
        <v>2151</v>
      </c>
      <c r="F155" s="92">
        <v>3341</v>
      </c>
      <c r="G155" s="92">
        <v>1693</v>
      </c>
      <c r="H155" s="92">
        <v>2221</v>
      </c>
      <c r="I155" s="92">
        <v>1215</v>
      </c>
      <c r="J155" s="92">
        <v>1653</v>
      </c>
      <c r="K155" s="1033"/>
      <c r="L155" s="92">
        <v>879</v>
      </c>
      <c r="M155" s="93">
        <v>16592</v>
      </c>
      <c r="N155" s="262">
        <v>8617</v>
      </c>
      <c r="O155" s="93"/>
      <c r="P155" s="993">
        <f t="shared" si="99"/>
        <v>0</v>
      </c>
      <c r="Q155" s="93"/>
      <c r="R155" s="93"/>
      <c r="S155" s="983"/>
      <c r="T155" s="316"/>
      <c r="V155" s="198" t="s">
        <v>232</v>
      </c>
      <c r="W155" s="93">
        <v>644</v>
      </c>
      <c r="X155" s="93">
        <v>312</v>
      </c>
      <c r="Y155" s="93">
        <v>1184</v>
      </c>
      <c r="Z155" s="93">
        <v>577</v>
      </c>
      <c r="AA155" s="93">
        <v>689</v>
      </c>
      <c r="AB155" s="93">
        <v>315</v>
      </c>
      <c r="AC155" s="93">
        <v>204</v>
      </c>
      <c r="AD155" s="93">
        <v>115</v>
      </c>
      <c r="AE155" s="93">
        <v>267</v>
      </c>
      <c r="AF155" s="993"/>
      <c r="AG155" s="93">
        <v>149</v>
      </c>
      <c r="AH155" s="93">
        <f t="shared" si="97"/>
        <v>2988</v>
      </c>
      <c r="AI155" s="262">
        <f t="shared" si="98"/>
        <v>1468</v>
      </c>
      <c r="AJ155" s="93"/>
      <c r="AK155" s="993"/>
      <c r="AL155" s="93"/>
      <c r="AM155" s="93"/>
      <c r="AN155" s="983"/>
      <c r="AO155" s="273"/>
      <c r="AQ155" s="209" t="s">
        <v>232</v>
      </c>
      <c r="AR155" s="92">
        <v>124</v>
      </c>
      <c r="AS155" s="92">
        <v>124</v>
      </c>
      <c r="AT155" s="92">
        <v>107</v>
      </c>
      <c r="AU155" s="92">
        <v>84</v>
      </c>
      <c r="AV155" s="92">
        <v>63</v>
      </c>
      <c r="AW155" s="92">
        <f t="shared" si="100"/>
        <v>502</v>
      </c>
      <c r="AX155" s="92"/>
      <c r="AY155" s="92"/>
      <c r="AZ155" s="92">
        <v>268</v>
      </c>
      <c r="BA155" s="92">
        <v>41</v>
      </c>
      <c r="BB155" s="92">
        <f t="shared" si="101"/>
        <v>309</v>
      </c>
      <c r="BC155" s="143">
        <v>99</v>
      </c>
      <c r="BD155" s="38"/>
      <c r="BE155" s="625" t="s">
        <v>232</v>
      </c>
      <c r="BF155" s="898">
        <v>201</v>
      </c>
      <c r="BG155" s="898">
        <v>140</v>
      </c>
      <c r="BH155" s="898">
        <v>119</v>
      </c>
      <c r="BI155" s="898"/>
      <c r="BJ155" s="898">
        <f t="shared" si="102"/>
        <v>460</v>
      </c>
      <c r="BK155" s="898"/>
      <c r="BL155" s="899">
        <v>35</v>
      </c>
      <c r="BM155" s="615"/>
    </row>
    <row r="156" spans="1:65" s="18" customFormat="1" ht="15" customHeight="1">
      <c r="A156" s="313" t="s">
        <v>108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991"/>
      <c r="L156" s="86"/>
      <c r="M156" s="86">
        <f t="shared" ref="M156:M183" si="103">+B156+D156+F156+H156+J156</f>
        <v>0</v>
      </c>
      <c r="N156" s="258">
        <f t="shared" ref="N156:N183" si="104">+C156+E156+G156+I156+L156</f>
        <v>0</v>
      </c>
      <c r="O156" s="93"/>
      <c r="P156" s="993">
        <f t="shared" si="99"/>
        <v>0</v>
      </c>
      <c r="Q156" s="93"/>
      <c r="R156" s="93"/>
      <c r="S156" s="983"/>
      <c r="T156" s="316"/>
      <c r="V156" s="197" t="s">
        <v>108</v>
      </c>
      <c r="W156" s="92"/>
      <c r="X156" s="92"/>
      <c r="Y156" s="92"/>
      <c r="Z156" s="92"/>
      <c r="AA156" s="92"/>
      <c r="AB156" s="92"/>
      <c r="AC156" s="92"/>
      <c r="AD156" s="92"/>
      <c r="AE156" s="92"/>
      <c r="AF156" s="1033"/>
      <c r="AG156" s="92"/>
      <c r="AH156" s="93">
        <f t="shared" si="97"/>
        <v>0</v>
      </c>
      <c r="AI156" s="262">
        <f t="shared" si="98"/>
        <v>0</v>
      </c>
      <c r="AJ156" s="93"/>
      <c r="AK156" s="993"/>
      <c r="AL156" s="93"/>
      <c r="AM156" s="93"/>
      <c r="AN156" s="983"/>
      <c r="AO156" s="273"/>
      <c r="AQ156" s="208" t="s">
        <v>108</v>
      </c>
      <c r="AR156" s="92"/>
      <c r="AS156" s="92"/>
      <c r="AT156" s="92"/>
      <c r="AU156" s="92"/>
      <c r="AV156" s="92"/>
      <c r="AW156" s="92">
        <f t="shared" si="100"/>
        <v>0</v>
      </c>
      <c r="AX156" s="92"/>
      <c r="AY156" s="92"/>
      <c r="AZ156" s="92"/>
      <c r="BA156" s="92"/>
      <c r="BB156" s="92">
        <f t="shared" si="101"/>
        <v>0</v>
      </c>
      <c r="BC156" s="143"/>
      <c r="BD156" s="38"/>
      <c r="BE156" s="623" t="s">
        <v>108</v>
      </c>
      <c r="BF156" s="897"/>
      <c r="BG156" s="897"/>
      <c r="BH156" s="898"/>
      <c r="BI156" s="898"/>
      <c r="BJ156" s="898">
        <f t="shared" si="102"/>
        <v>0</v>
      </c>
      <c r="BK156" s="898"/>
      <c r="BL156" s="898"/>
      <c r="BM156" s="615"/>
    </row>
    <row r="157" spans="1:65" s="18" customFormat="1" ht="15" customHeight="1">
      <c r="A157" s="315" t="s">
        <v>233</v>
      </c>
      <c r="B157" s="86">
        <v>10718</v>
      </c>
      <c r="C157" s="86">
        <v>5186</v>
      </c>
      <c r="D157" s="86">
        <v>8681</v>
      </c>
      <c r="E157" s="86">
        <v>4336</v>
      </c>
      <c r="F157" s="86">
        <v>8145</v>
      </c>
      <c r="G157" s="86">
        <v>4029</v>
      </c>
      <c r="H157" s="86">
        <v>6987</v>
      </c>
      <c r="I157" s="86">
        <v>3448</v>
      </c>
      <c r="J157" s="86">
        <v>5741</v>
      </c>
      <c r="K157" s="991"/>
      <c r="L157" s="86">
        <v>2804</v>
      </c>
      <c r="M157" s="86">
        <f t="shared" si="103"/>
        <v>40272</v>
      </c>
      <c r="N157" s="258">
        <f t="shared" si="104"/>
        <v>19803</v>
      </c>
      <c r="O157" s="93"/>
      <c r="P157" s="993">
        <f t="shared" si="99"/>
        <v>0</v>
      </c>
      <c r="Q157" s="93"/>
      <c r="R157" s="93"/>
      <c r="S157" s="983"/>
      <c r="T157" s="316"/>
      <c r="V157" s="198" t="s">
        <v>233</v>
      </c>
      <c r="W157" s="93">
        <v>2783</v>
      </c>
      <c r="X157" s="93">
        <v>1250</v>
      </c>
      <c r="Y157" s="93">
        <v>2093</v>
      </c>
      <c r="Z157" s="93">
        <v>1000</v>
      </c>
      <c r="AA157" s="93">
        <v>2032</v>
      </c>
      <c r="AB157" s="93">
        <v>959</v>
      </c>
      <c r="AC157" s="93">
        <v>1425</v>
      </c>
      <c r="AD157" s="93">
        <v>669</v>
      </c>
      <c r="AE157" s="93">
        <v>998</v>
      </c>
      <c r="AF157" s="993"/>
      <c r="AG157" s="93">
        <v>469</v>
      </c>
      <c r="AH157" s="93">
        <f t="shared" si="97"/>
        <v>9331</v>
      </c>
      <c r="AI157" s="262">
        <f t="shared" si="98"/>
        <v>4347</v>
      </c>
      <c r="AJ157" s="93"/>
      <c r="AK157" s="993"/>
      <c r="AL157" s="93"/>
      <c r="AM157" s="93"/>
      <c r="AN157" s="983"/>
      <c r="AO157" s="273"/>
      <c r="AQ157" s="209" t="s">
        <v>233</v>
      </c>
      <c r="AR157" s="92">
        <v>190</v>
      </c>
      <c r="AS157" s="92">
        <v>185</v>
      </c>
      <c r="AT157" s="92">
        <v>186</v>
      </c>
      <c r="AU157" s="92">
        <v>170</v>
      </c>
      <c r="AV157" s="92">
        <v>154</v>
      </c>
      <c r="AW157" s="92">
        <f t="shared" si="100"/>
        <v>885</v>
      </c>
      <c r="AX157" s="92"/>
      <c r="AY157" s="92"/>
      <c r="AZ157" s="92">
        <v>639</v>
      </c>
      <c r="BA157" s="92">
        <v>83</v>
      </c>
      <c r="BB157" s="92">
        <f t="shared" si="101"/>
        <v>722</v>
      </c>
      <c r="BC157" s="143">
        <v>182</v>
      </c>
      <c r="BD157" s="38"/>
      <c r="BE157" s="625" t="s">
        <v>233</v>
      </c>
      <c r="BF157" s="899">
        <v>251</v>
      </c>
      <c r="BG157" s="899">
        <v>409</v>
      </c>
      <c r="BH157" s="899">
        <v>57</v>
      </c>
      <c r="BI157" s="899">
        <v>1</v>
      </c>
      <c r="BJ157" s="898">
        <f t="shared" si="102"/>
        <v>718</v>
      </c>
      <c r="BK157" s="898"/>
      <c r="BL157" s="899">
        <v>20</v>
      </c>
      <c r="BM157" s="615"/>
    </row>
    <row r="158" spans="1:65" s="18" customFormat="1" ht="15" customHeight="1">
      <c r="A158" s="315" t="s">
        <v>234</v>
      </c>
      <c r="B158" s="86">
        <v>14690</v>
      </c>
      <c r="C158" s="86">
        <v>7033</v>
      </c>
      <c r="D158" s="86">
        <v>11857</v>
      </c>
      <c r="E158" s="86">
        <v>5687</v>
      </c>
      <c r="F158" s="86">
        <v>11468</v>
      </c>
      <c r="G158" s="86">
        <v>5621</v>
      </c>
      <c r="H158" s="86">
        <v>9391</v>
      </c>
      <c r="I158" s="86">
        <v>4637</v>
      </c>
      <c r="J158" s="86">
        <v>7609</v>
      </c>
      <c r="K158" s="991"/>
      <c r="L158" s="86">
        <v>3696</v>
      </c>
      <c r="M158" s="86">
        <f t="shared" si="103"/>
        <v>55015</v>
      </c>
      <c r="N158" s="258">
        <f t="shared" si="104"/>
        <v>26674</v>
      </c>
      <c r="O158" s="93"/>
      <c r="P158" s="993">
        <f t="shared" si="99"/>
        <v>0</v>
      </c>
      <c r="Q158" s="93"/>
      <c r="R158" s="93"/>
      <c r="S158" s="983"/>
      <c r="T158" s="316"/>
      <c r="V158" s="198" t="s">
        <v>234</v>
      </c>
      <c r="W158" s="93">
        <v>4042</v>
      </c>
      <c r="X158" s="93">
        <v>1888</v>
      </c>
      <c r="Y158" s="93">
        <v>3162</v>
      </c>
      <c r="Z158" s="93">
        <v>1436</v>
      </c>
      <c r="AA158" s="93">
        <v>3194</v>
      </c>
      <c r="AB158" s="93">
        <v>1505</v>
      </c>
      <c r="AC158" s="93">
        <v>2143</v>
      </c>
      <c r="AD158" s="93">
        <v>1038</v>
      </c>
      <c r="AE158" s="93">
        <v>1625</v>
      </c>
      <c r="AF158" s="993"/>
      <c r="AG158" s="93">
        <v>792</v>
      </c>
      <c r="AH158" s="93">
        <f t="shared" si="97"/>
        <v>14166</v>
      </c>
      <c r="AI158" s="262">
        <f t="shared" si="98"/>
        <v>6659</v>
      </c>
      <c r="AJ158" s="93"/>
      <c r="AK158" s="993"/>
      <c r="AL158" s="93"/>
      <c r="AM158" s="93"/>
      <c r="AN158" s="983"/>
      <c r="AO158" s="273"/>
      <c r="AQ158" s="209" t="s">
        <v>234</v>
      </c>
      <c r="AR158" s="92">
        <v>265</v>
      </c>
      <c r="AS158" s="92">
        <v>260</v>
      </c>
      <c r="AT158" s="92">
        <v>265</v>
      </c>
      <c r="AU158" s="92">
        <v>243</v>
      </c>
      <c r="AV158" s="92">
        <v>218</v>
      </c>
      <c r="AW158" s="92">
        <f t="shared" si="100"/>
        <v>1251</v>
      </c>
      <c r="AX158" s="92"/>
      <c r="AY158" s="92"/>
      <c r="AZ158" s="92">
        <v>622</v>
      </c>
      <c r="BA158" s="92">
        <v>326</v>
      </c>
      <c r="BB158" s="92">
        <f t="shared" si="101"/>
        <v>948</v>
      </c>
      <c r="BC158" s="143">
        <v>242</v>
      </c>
      <c r="BD158" s="38"/>
      <c r="BE158" s="625" t="s">
        <v>234</v>
      </c>
      <c r="BF158" s="899">
        <v>329</v>
      </c>
      <c r="BG158" s="899">
        <v>542</v>
      </c>
      <c r="BH158" s="899">
        <v>104</v>
      </c>
      <c r="BI158" s="899">
        <v>2</v>
      </c>
      <c r="BJ158" s="898">
        <f t="shared" si="102"/>
        <v>977</v>
      </c>
      <c r="BK158" s="898"/>
      <c r="BL158" s="899">
        <v>19</v>
      </c>
      <c r="BM158" s="615"/>
    </row>
    <row r="159" spans="1:65" s="18" customFormat="1" ht="15" customHeight="1">
      <c r="A159" s="315" t="s">
        <v>235</v>
      </c>
      <c r="B159" s="86">
        <v>23411</v>
      </c>
      <c r="C159" s="86">
        <v>11616</v>
      </c>
      <c r="D159" s="86">
        <v>17891</v>
      </c>
      <c r="E159" s="86">
        <v>8901</v>
      </c>
      <c r="F159" s="86">
        <v>15625</v>
      </c>
      <c r="G159" s="86">
        <v>7763</v>
      </c>
      <c r="H159" s="86">
        <v>12451</v>
      </c>
      <c r="I159" s="86">
        <v>6076</v>
      </c>
      <c r="J159" s="86">
        <v>9953</v>
      </c>
      <c r="K159" s="991"/>
      <c r="L159" s="86">
        <v>4907</v>
      </c>
      <c r="M159" s="86">
        <f t="shared" si="103"/>
        <v>79331</v>
      </c>
      <c r="N159" s="258">
        <f t="shared" si="104"/>
        <v>39263</v>
      </c>
      <c r="O159" s="310">
        <v>6840</v>
      </c>
      <c r="P159" s="993">
        <f t="shared" si="99"/>
        <v>3566</v>
      </c>
      <c r="Q159" s="310">
        <v>3274</v>
      </c>
      <c r="R159" s="310">
        <v>5009</v>
      </c>
      <c r="S159" s="982"/>
      <c r="T159" s="320">
        <v>2321</v>
      </c>
      <c r="V159" s="198" t="s">
        <v>235</v>
      </c>
      <c r="W159" s="93">
        <v>6136</v>
      </c>
      <c r="X159" s="93">
        <v>2941</v>
      </c>
      <c r="Y159" s="93">
        <v>4412</v>
      </c>
      <c r="Z159" s="93">
        <v>2054</v>
      </c>
      <c r="AA159" s="93">
        <v>3710</v>
      </c>
      <c r="AB159" s="93">
        <v>1749</v>
      </c>
      <c r="AC159" s="93">
        <v>2348</v>
      </c>
      <c r="AD159" s="93">
        <v>1089</v>
      </c>
      <c r="AE159" s="93">
        <v>1552</v>
      </c>
      <c r="AF159" s="993"/>
      <c r="AG159" s="93">
        <v>708</v>
      </c>
      <c r="AH159" s="93">
        <f t="shared" si="97"/>
        <v>18158</v>
      </c>
      <c r="AI159" s="262">
        <f t="shared" si="98"/>
        <v>8541</v>
      </c>
      <c r="AJ159" s="310">
        <v>166</v>
      </c>
      <c r="AK159" s="992"/>
      <c r="AL159" s="310">
        <v>72</v>
      </c>
      <c r="AM159" s="310">
        <v>26</v>
      </c>
      <c r="AN159" s="982"/>
      <c r="AO159" s="311">
        <v>8</v>
      </c>
      <c r="AQ159" s="209" t="s">
        <v>235</v>
      </c>
      <c r="AR159" s="92">
        <v>410</v>
      </c>
      <c r="AS159" s="92">
        <v>399</v>
      </c>
      <c r="AT159" s="92">
        <v>392</v>
      </c>
      <c r="AU159" s="92">
        <v>366</v>
      </c>
      <c r="AV159" s="92">
        <v>334</v>
      </c>
      <c r="AW159" s="92">
        <f t="shared" si="100"/>
        <v>1901</v>
      </c>
      <c r="AX159" s="310">
        <v>104</v>
      </c>
      <c r="AY159" s="310">
        <v>81</v>
      </c>
      <c r="AZ159" s="92">
        <v>1011</v>
      </c>
      <c r="BA159" s="92">
        <v>408</v>
      </c>
      <c r="BB159" s="92">
        <f>+AZ159+BA159</f>
        <v>1419</v>
      </c>
      <c r="BC159" s="143">
        <v>374</v>
      </c>
      <c r="BD159" s="38"/>
      <c r="BE159" s="625" t="s">
        <v>235</v>
      </c>
      <c r="BF159" s="899">
        <v>516</v>
      </c>
      <c r="BG159" s="899">
        <v>662</v>
      </c>
      <c r="BH159" s="899">
        <v>83</v>
      </c>
      <c r="BI159" s="899">
        <v>12</v>
      </c>
      <c r="BJ159" s="898">
        <f t="shared" si="102"/>
        <v>1273</v>
      </c>
      <c r="BK159" s="898">
        <v>264</v>
      </c>
      <c r="BL159" s="899">
        <v>29</v>
      </c>
      <c r="BM159" s="615"/>
    </row>
    <row r="160" spans="1:65" s="18" customFormat="1" ht="15" customHeight="1">
      <c r="A160" s="315" t="s">
        <v>236</v>
      </c>
      <c r="B160" s="86">
        <v>15547</v>
      </c>
      <c r="C160" s="86">
        <v>7571</v>
      </c>
      <c r="D160" s="86">
        <v>11952</v>
      </c>
      <c r="E160" s="86">
        <v>5880</v>
      </c>
      <c r="F160" s="86">
        <v>10529</v>
      </c>
      <c r="G160" s="86">
        <v>5112</v>
      </c>
      <c r="H160" s="86">
        <v>7345</v>
      </c>
      <c r="I160" s="86">
        <v>3602</v>
      </c>
      <c r="J160" s="86">
        <v>5948</v>
      </c>
      <c r="K160" s="991"/>
      <c r="L160" s="86">
        <v>2909</v>
      </c>
      <c r="M160" s="86">
        <f t="shared" si="103"/>
        <v>51321</v>
      </c>
      <c r="N160" s="258">
        <f t="shared" si="104"/>
        <v>25074</v>
      </c>
      <c r="O160" s="93"/>
      <c r="P160" s="993">
        <f t="shared" si="99"/>
        <v>0</v>
      </c>
      <c r="Q160" s="93"/>
      <c r="R160" s="93"/>
      <c r="S160" s="983"/>
      <c r="T160" s="316"/>
      <c r="V160" s="198" t="s">
        <v>236</v>
      </c>
      <c r="W160" s="93">
        <v>3902</v>
      </c>
      <c r="X160" s="93">
        <v>1840</v>
      </c>
      <c r="Y160" s="93">
        <v>3084</v>
      </c>
      <c r="Z160" s="93">
        <v>1420</v>
      </c>
      <c r="AA160" s="93">
        <v>2867</v>
      </c>
      <c r="AB160" s="93">
        <v>1300</v>
      </c>
      <c r="AC160" s="93">
        <v>1452</v>
      </c>
      <c r="AD160" s="93">
        <v>716</v>
      </c>
      <c r="AE160" s="93">
        <v>1682</v>
      </c>
      <c r="AF160" s="993"/>
      <c r="AG160" s="93">
        <v>785</v>
      </c>
      <c r="AH160" s="93">
        <f t="shared" si="97"/>
        <v>12987</v>
      </c>
      <c r="AI160" s="262">
        <f t="shared" si="98"/>
        <v>6061</v>
      </c>
      <c r="AJ160" s="93"/>
      <c r="AK160" s="993"/>
      <c r="AL160" s="93"/>
      <c r="AM160" s="93"/>
      <c r="AN160" s="983"/>
      <c r="AO160" s="273"/>
      <c r="AQ160" s="209" t="s">
        <v>236</v>
      </c>
      <c r="AR160" s="92">
        <v>312</v>
      </c>
      <c r="AS160" s="92">
        <v>303</v>
      </c>
      <c r="AT160" s="92">
        <v>299</v>
      </c>
      <c r="AU160" s="92">
        <v>274</v>
      </c>
      <c r="AV160" s="92">
        <v>256</v>
      </c>
      <c r="AW160" s="92">
        <f t="shared" si="100"/>
        <v>1444</v>
      </c>
      <c r="AX160" s="86"/>
      <c r="AY160" s="86"/>
      <c r="AZ160" s="92">
        <v>603</v>
      </c>
      <c r="BA160" s="92">
        <v>247</v>
      </c>
      <c r="BB160" s="92">
        <f t="shared" ref="BB160:BB183" si="105">+AZ160+BA160</f>
        <v>850</v>
      </c>
      <c r="BC160" s="143">
        <v>332</v>
      </c>
      <c r="BD160" s="38"/>
      <c r="BE160" s="625" t="s">
        <v>236</v>
      </c>
      <c r="BF160" s="899">
        <v>280</v>
      </c>
      <c r="BG160" s="899">
        <v>354</v>
      </c>
      <c r="BH160" s="899">
        <v>138</v>
      </c>
      <c r="BI160" s="899"/>
      <c r="BJ160" s="898">
        <f t="shared" si="102"/>
        <v>772</v>
      </c>
      <c r="BK160" s="898"/>
      <c r="BL160" s="899">
        <v>7</v>
      </c>
      <c r="BM160" s="615"/>
    </row>
    <row r="161" spans="1:65" s="18" customFormat="1" ht="15" customHeight="1">
      <c r="A161" s="313" t="s">
        <v>113</v>
      </c>
      <c r="B161" s="59"/>
      <c r="C161" s="59"/>
      <c r="D161" s="59"/>
      <c r="E161" s="59"/>
      <c r="F161" s="86"/>
      <c r="G161" s="86"/>
      <c r="H161" s="86"/>
      <c r="I161" s="86"/>
      <c r="J161" s="86"/>
      <c r="K161" s="991"/>
      <c r="L161" s="86"/>
      <c r="M161" s="86">
        <f t="shared" si="103"/>
        <v>0</v>
      </c>
      <c r="N161" s="258">
        <f t="shared" si="104"/>
        <v>0</v>
      </c>
      <c r="O161" s="93"/>
      <c r="P161" s="993">
        <f t="shared" si="99"/>
        <v>0</v>
      </c>
      <c r="Q161" s="93"/>
      <c r="R161" s="93"/>
      <c r="S161" s="983"/>
      <c r="T161" s="316"/>
      <c r="V161" s="197" t="s">
        <v>113</v>
      </c>
      <c r="W161" s="92"/>
      <c r="X161" s="92"/>
      <c r="Y161" s="92"/>
      <c r="Z161" s="92"/>
      <c r="AA161" s="92"/>
      <c r="AB161" s="92"/>
      <c r="AC161" s="92"/>
      <c r="AD161" s="92"/>
      <c r="AE161" s="92"/>
      <c r="AF161" s="1033"/>
      <c r="AG161" s="92"/>
      <c r="AH161" s="93">
        <f t="shared" si="97"/>
        <v>0</v>
      </c>
      <c r="AI161" s="262">
        <f t="shared" si="98"/>
        <v>0</v>
      </c>
      <c r="AJ161" s="93"/>
      <c r="AK161" s="993"/>
      <c r="AL161" s="93"/>
      <c r="AM161" s="93"/>
      <c r="AN161" s="983"/>
      <c r="AO161" s="273"/>
      <c r="AQ161" s="208" t="s">
        <v>113</v>
      </c>
      <c r="AR161" s="92"/>
      <c r="AS161" s="92"/>
      <c r="AT161" s="92"/>
      <c r="AU161" s="92"/>
      <c r="AV161" s="92"/>
      <c r="AW161" s="92">
        <f t="shared" si="100"/>
        <v>0</v>
      </c>
      <c r="AX161" s="86"/>
      <c r="AY161" s="86"/>
      <c r="AZ161" s="92"/>
      <c r="BA161" s="92"/>
      <c r="BB161" s="92">
        <f t="shared" si="105"/>
        <v>0</v>
      </c>
      <c r="BC161" s="143"/>
      <c r="BD161" s="38"/>
      <c r="BE161" s="623" t="s">
        <v>113</v>
      </c>
      <c r="BF161" s="897"/>
      <c r="BG161" s="897"/>
      <c r="BH161" s="898"/>
      <c r="BI161" s="898"/>
      <c r="BJ161" s="898">
        <f t="shared" si="102"/>
        <v>0</v>
      </c>
      <c r="BK161" s="898"/>
      <c r="BL161" s="898"/>
      <c r="BM161" s="615"/>
    </row>
    <row r="162" spans="1:65" s="18" customFormat="1" ht="15" customHeight="1">
      <c r="A162" s="315" t="s">
        <v>237</v>
      </c>
      <c r="B162" s="86">
        <v>10278</v>
      </c>
      <c r="C162" s="86">
        <v>5094</v>
      </c>
      <c r="D162" s="86">
        <v>7504</v>
      </c>
      <c r="E162" s="86">
        <v>3667</v>
      </c>
      <c r="F162" s="86">
        <v>6396</v>
      </c>
      <c r="G162" s="86">
        <v>3180</v>
      </c>
      <c r="H162" s="86">
        <v>4239</v>
      </c>
      <c r="I162" s="86">
        <v>2190</v>
      </c>
      <c r="J162" s="86">
        <v>3036</v>
      </c>
      <c r="K162" s="991"/>
      <c r="L162" s="86">
        <v>1489</v>
      </c>
      <c r="M162" s="86">
        <f t="shared" si="103"/>
        <v>31453</v>
      </c>
      <c r="N162" s="258">
        <f t="shared" si="104"/>
        <v>15620</v>
      </c>
      <c r="O162" s="268"/>
      <c r="P162" s="993">
        <f t="shared" si="99"/>
        <v>0</v>
      </c>
      <c r="Q162" s="268"/>
      <c r="R162" s="93"/>
      <c r="S162" s="983"/>
      <c r="T162" s="316"/>
      <c r="V162" s="198" t="s">
        <v>237</v>
      </c>
      <c r="W162" s="93">
        <v>2335</v>
      </c>
      <c r="X162" s="93">
        <v>1174</v>
      </c>
      <c r="Y162" s="93">
        <v>1978</v>
      </c>
      <c r="Z162" s="93">
        <v>942</v>
      </c>
      <c r="AA162" s="93">
        <v>1701</v>
      </c>
      <c r="AB162" s="93">
        <v>833</v>
      </c>
      <c r="AC162" s="93">
        <v>590</v>
      </c>
      <c r="AD162" s="93">
        <v>295</v>
      </c>
      <c r="AE162" s="93">
        <v>413</v>
      </c>
      <c r="AF162" s="993"/>
      <c r="AG162" s="93">
        <v>179</v>
      </c>
      <c r="AH162" s="93">
        <f t="shared" si="97"/>
        <v>7017</v>
      </c>
      <c r="AI162" s="262">
        <f t="shared" si="98"/>
        <v>3423</v>
      </c>
      <c r="AJ162" s="93"/>
      <c r="AK162" s="993"/>
      <c r="AL162" s="93"/>
      <c r="AM162" s="93"/>
      <c r="AN162" s="983"/>
      <c r="AO162" s="273"/>
      <c r="AQ162" s="209" t="s">
        <v>237</v>
      </c>
      <c r="AR162" s="92">
        <v>264</v>
      </c>
      <c r="AS162" s="92">
        <v>261</v>
      </c>
      <c r="AT162" s="92">
        <v>255</v>
      </c>
      <c r="AU162" s="92">
        <v>228</v>
      </c>
      <c r="AV162" s="92">
        <v>184</v>
      </c>
      <c r="AW162" s="92">
        <f t="shared" si="100"/>
        <v>1192</v>
      </c>
      <c r="AX162" s="86"/>
      <c r="AY162" s="86"/>
      <c r="AZ162" s="92">
        <v>562</v>
      </c>
      <c r="BA162" s="92">
        <v>62</v>
      </c>
      <c r="BB162" s="92">
        <f t="shared" si="105"/>
        <v>624</v>
      </c>
      <c r="BC162" s="143">
        <v>246</v>
      </c>
      <c r="BD162" s="38"/>
      <c r="BE162" s="625" t="s">
        <v>237</v>
      </c>
      <c r="BF162" s="898">
        <v>175</v>
      </c>
      <c r="BG162" s="898">
        <v>419</v>
      </c>
      <c r="BH162" s="898">
        <v>61</v>
      </c>
      <c r="BI162" s="898"/>
      <c r="BJ162" s="898">
        <f t="shared" si="102"/>
        <v>655</v>
      </c>
      <c r="BK162" s="898"/>
      <c r="BL162" s="898">
        <v>10</v>
      </c>
      <c r="BM162" s="615"/>
    </row>
    <row r="163" spans="1:65" s="18" customFormat="1" ht="15" customHeight="1">
      <c r="A163" s="315" t="s">
        <v>238</v>
      </c>
      <c r="B163" s="86">
        <v>9805</v>
      </c>
      <c r="C163" s="86">
        <v>4776</v>
      </c>
      <c r="D163" s="86">
        <v>6997</v>
      </c>
      <c r="E163" s="86">
        <v>3453</v>
      </c>
      <c r="F163" s="86">
        <v>6489</v>
      </c>
      <c r="G163" s="86">
        <v>3232</v>
      </c>
      <c r="H163" s="86">
        <v>4183</v>
      </c>
      <c r="I163" s="86">
        <v>2156</v>
      </c>
      <c r="J163" s="86">
        <v>2624</v>
      </c>
      <c r="K163" s="991"/>
      <c r="L163" s="86">
        <v>1323</v>
      </c>
      <c r="M163" s="86">
        <f t="shared" si="103"/>
        <v>30098</v>
      </c>
      <c r="N163" s="258">
        <f t="shared" si="104"/>
        <v>14940</v>
      </c>
      <c r="O163" s="310">
        <v>2968</v>
      </c>
      <c r="P163" s="993">
        <f t="shared" si="99"/>
        <v>1557</v>
      </c>
      <c r="Q163" s="310">
        <v>1411</v>
      </c>
      <c r="R163" s="310">
        <v>1168</v>
      </c>
      <c r="S163" s="982"/>
      <c r="T163" s="320">
        <v>469</v>
      </c>
      <c r="V163" s="198" t="s">
        <v>238</v>
      </c>
      <c r="W163" s="93">
        <v>3060</v>
      </c>
      <c r="X163" s="93">
        <v>1499</v>
      </c>
      <c r="Y163" s="93">
        <v>2297</v>
      </c>
      <c r="Z163" s="93">
        <v>1078</v>
      </c>
      <c r="AA163" s="93">
        <v>2191</v>
      </c>
      <c r="AB163" s="93">
        <v>972</v>
      </c>
      <c r="AC163" s="93">
        <v>832</v>
      </c>
      <c r="AD163" s="93">
        <v>424</v>
      </c>
      <c r="AE163" s="93">
        <v>266</v>
      </c>
      <c r="AF163" s="993"/>
      <c r="AG163" s="93">
        <v>123</v>
      </c>
      <c r="AH163" s="93">
        <f t="shared" si="97"/>
        <v>8646</v>
      </c>
      <c r="AI163" s="262">
        <f t="shared" si="98"/>
        <v>4096</v>
      </c>
      <c r="AJ163" s="310">
        <v>99</v>
      </c>
      <c r="AK163" s="992"/>
      <c r="AL163" s="310">
        <v>50</v>
      </c>
      <c r="AM163" s="310">
        <v>13</v>
      </c>
      <c r="AN163" s="982"/>
      <c r="AO163" s="311">
        <v>4</v>
      </c>
      <c r="AQ163" s="209" t="s">
        <v>238</v>
      </c>
      <c r="AR163" s="92">
        <v>222</v>
      </c>
      <c r="AS163" s="92">
        <v>219</v>
      </c>
      <c r="AT163" s="92">
        <v>213</v>
      </c>
      <c r="AU163" s="92">
        <v>196</v>
      </c>
      <c r="AV163" s="92">
        <v>171</v>
      </c>
      <c r="AW163" s="92">
        <f t="shared" si="100"/>
        <v>1021</v>
      </c>
      <c r="AX163" s="310">
        <v>52</v>
      </c>
      <c r="AY163" s="310">
        <v>33</v>
      </c>
      <c r="AZ163" s="92">
        <v>535</v>
      </c>
      <c r="BA163" s="92">
        <v>87</v>
      </c>
      <c r="BB163" s="92">
        <f t="shared" si="105"/>
        <v>622</v>
      </c>
      <c r="BC163" s="143">
        <v>492</v>
      </c>
      <c r="BD163" s="38"/>
      <c r="BE163" s="625" t="s">
        <v>238</v>
      </c>
      <c r="BF163" s="898">
        <v>204</v>
      </c>
      <c r="BG163" s="898">
        <v>426</v>
      </c>
      <c r="BH163" s="898">
        <v>182</v>
      </c>
      <c r="BI163" s="898">
        <v>0</v>
      </c>
      <c r="BJ163" s="898">
        <f t="shared" si="102"/>
        <v>812</v>
      </c>
      <c r="BK163" s="898">
        <v>93</v>
      </c>
      <c r="BL163" s="898">
        <v>29</v>
      </c>
      <c r="BM163" s="615"/>
    </row>
    <row r="164" spans="1:65" s="18" customFormat="1" ht="15" customHeight="1">
      <c r="A164" s="315" t="s">
        <v>239</v>
      </c>
      <c r="B164" s="86">
        <v>9136</v>
      </c>
      <c r="C164" s="86">
        <v>4452</v>
      </c>
      <c r="D164" s="86">
        <v>7675</v>
      </c>
      <c r="E164" s="86">
        <v>3655</v>
      </c>
      <c r="F164" s="86">
        <v>7447</v>
      </c>
      <c r="G164" s="86">
        <v>3695</v>
      </c>
      <c r="H164" s="86">
        <v>5440</v>
      </c>
      <c r="I164" s="86">
        <v>2728</v>
      </c>
      <c r="J164" s="86">
        <v>3726</v>
      </c>
      <c r="K164" s="991"/>
      <c r="L164" s="86">
        <v>1862</v>
      </c>
      <c r="M164" s="86">
        <f t="shared" si="103"/>
        <v>33424</v>
      </c>
      <c r="N164" s="258">
        <f t="shared" si="104"/>
        <v>16392</v>
      </c>
      <c r="O164" s="93"/>
      <c r="P164" s="993">
        <f t="shared" si="99"/>
        <v>0</v>
      </c>
      <c r="Q164" s="93"/>
      <c r="R164" s="93"/>
      <c r="S164" s="983"/>
      <c r="T164" s="316"/>
      <c r="V164" s="198" t="s">
        <v>239</v>
      </c>
      <c r="W164" s="93">
        <v>2532</v>
      </c>
      <c r="X164" s="93">
        <v>1157</v>
      </c>
      <c r="Y164" s="93">
        <v>2156</v>
      </c>
      <c r="Z164" s="93">
        <v>962</v>
      </c>
      <c r="AA164" s="93">
        <v>2265</v>
      </c>
      <c r="AB164" s="93">
        <v>1078</v>
      </c>
      <c r="AC164" s="93">
        <v>1201</v>
      </c>
      <c r="AD164" s="93">
        <v>567</v>
      </c>
      <c r="AE164" s="93">
        <v>508</v>
      </c>
      <c r="AF164" s="993"/>
      <c r="AG164" s="93">
        <v>269</v>
      </c>
      <c r="AH164" s="93">
        <f t="shared" si="97"/>
        <v>8662</v>
      </c>
      <c r="AI164" s="262">
        <f t="shared" si="98"/>
        <v>4033</v>
      </c>
      <c r="AJ164" s="93"/>
      <c r="AK164" s="993"/>
      <c r="AL164" s="93"/>
      <c r="AM164" s="93"/>
      <c r="AN164" s="983"/>
      <c r="AO164" s="273"/>
      <c r="AQ164" s="209" t="s">
        <v>239</v>
      </c>
      <c r="AR164" s="92">
        <v>247</v>
      </c>
      <c r="AS164" s="92">
        <v>252</v>
      </c>
      <c r="AT164" s="92">
        <v>252</v>
      </c>
      <c r="AU164" s="92">
        <v>230</v>
      </c>
      <c r="AV164" s="92">
        <v>197</v>
      </c>
      <c r="AW164" s="92">
        <f t="shared" si="100"/>
        <v>1178</v>
      </c>
      <c r="AX164" s="86"/>
      <c r="AY164" s="86"/>
      <c r="AZ164" s="92">
        <v>686</v>
      </c>
      <c r="BA164" s="92">
        <v>95</v>
      </c>
      <c r="BB164" s="92">
        <f t="shared" si="105"/>
        <v>781</v>
      </c>
      <c r="BC164" s="143">
        <v>239</v>
      </c>
      <c r="BD164" s="38"/>
      <c r="BE164" s="625" t="s">
        <v>239</v>
      </c>
      <c r="BF164" s="898">
        <v>189</v>
      </c>
      <c r="BG164" s="898">
        <v>334</v>
      </c>
      <c r="BH164" s="898">
        <v>178</v>
      </c>
      <c r="BI164" s="898">
        <v>0</v>
      </c>
      <c r="BJ164" s="898">
        <f t="shared" si="102"/>
        <v>701</v>
      </c>
      <c r="BK164" s="898"/>
      <c r="BL164" s="898">
        <v>2</v>
      </c>
      <c r="BM164" s="615"/>
    </row>
    <row r="165" spans="1:65" s="18" customFormat="1" ht="15" customHeight="1">
      <c r="A165" s="315" t="s">
        <v>240</v>
      </c>
      <c r="B165" s="86">
        <v>16444</v>
      </c>
      <c r="C165" s="86">
        <v>8021</v>
      </c>
      <c r="D165" s="86">
        <v>12669</v>
      </c>
      <c r="E165" s="86">
        <v>6082</v>
      </c>
      <c r="F165" s="86">
        <v>11614</v>
      </c>
      <c r="G165" s="86">
        <v>5684</v>
      </c>
      <c r="H165" s="86">
        <v>9951</v>
      </c>
      <c r="I165" s="86">
        <v>4979</v>
      </c>
      <c r="J165" s="86">
        <v>6734</v>
      </c>
      <c r="K165" s="991"/>
      <c r="L165" s="86">
        <v>3250</v>
      </c>
      <c r="M165" s="86">
        <f t="shared" si="103"/>
        <v>57412</v>
      </c>
      <c r="N165" s="258">
        <f t="shared" si="104"/>
        <v>28016</v>
      </c>
      <c r="O165" s="268"/>
      <c r="P165" s="993">
        <f t="shared" si="99"/>
        <v>0</v>
      </c>
      <c r="Q165" s="268"/>
      <c r="R165" s="93"/>
      <c r="S165" s="983"/>
      <c r="T165" s="316"/>
      <c r="V165" s="198" t="s">
        <v>240</v>
      </c>
      <c r="W165" s="93">
        <v>5492</v>
      </c>
      <c r="X165" s="93">
        <v>2566</v>
      </c>
      <c r="Y165" s="93">
        <v>3974</v>
      </c>
      <c r="Z165" s="93">
        <v>1791</v>
      </c>
      <c r="AA165" s="93">
        <v>3471</v>
      </c>
      <c r="AB165" s="93">
        <v>1651</v>
      </c>
      <c r="AC165" s="93">
        <v>3329</v>
      </c>
      <c r="AD165" s="93">
        <v>1604</v>
      </c>
      <c r="AE165" s="93">
        <v>531</v>
      </c>
      <c r="AF165" s="993"/>
      <c r="AG165" s="93">
        <v>250</v>
      </c>
      <c r="AH165" s="93">
        <f t="shared" si="97"/>
        <v>16797</v>
      </c>
      <c r="AI165" s="262">
        <f t="shared" si="98"/>
        <v>7862</v>
      </c>
      <c r="AJ165" s="93"/>
      <c r="AK165" s="993"/>
      <c r="AL165" s="93"/>
      <c r="AM165" s="93"/>
      <c r="AN165" s="983"/>
      <c r="AO165" s="273"/>
      <c r="AQ165" s="209" t="s">
        <v>240</v>
      </c>
      <c r="AR165" s="92">
        <v>370</v>
      </c>
      <c r="AS165" s="92">
        <v>356</v>
      </c>
      <c r="AT165" s="92">
        <v>343</v>
      </c>
      <c r="AU165" s="92">
        <v>334</v>
      </c>
      <c r="AV165" s="92">
        <v>283</v>
      </c>
      <c r="AW165" s="92">
        <f t="shared" si="100"/>
        <v>1686</v>
      </c>
      <c r="AX165" s="86"/>
      <c r="AY165" s="86"/>
      <c r="AZ165" s="92">
        <v>958</v>
      </c>
      <c r="BA165" s="92">
        <v>93</v>
      </c>
      <c r="BB165" s="92">
        <f t="shared" si="105"/>
        <v>1051</v>
      </c>
      <c r="BC165" s="143">
        <v>348</v>
      </c>
      <c r="BD165" s="38"/>
      <c r="BE165" s="625" t="s">
        <v>240</v>
      </c>
      <c r="BF165" s="898">
        <v>408</v>
      </c>
      <c r="BG165" s="898">
        <v>695</v>
      </c>
      <c r="BH165" s="898">
        <v>169</v>
      </c>
      <c r="BI165" s="898">
        <v>0</v>
      </c>
      <c r="BJ165" s="898">
        <f t="shared" si="102"/>
        <v>1272</v>
      </c>
      <c r="BK165" s="898"/>
      <c r="BL165" s="898">
        <v>5</v>
      </c>
      <c r="BM165" s="615"/>
    </row>
    <row r="166" spans="1:65" s="18" customFormat="1" ht="15" customHeight="1">
      <c r="A166" s="315" t="s">
        <v>241</v>
      </c>
      <c r="B166" s="86">
        <v>10127</v>
      </c>
      <c r="C166" s="86">
        <v>4982</v>
      </c>
      <c r="D166" s="86">
        <v>6279</v>
      </c>
      <c r="E166" s="86">
        <v>3104</v>
      </c>
      <c r="F166" s="86">
        <v>4917</v>
      </c>
      <c r="G166" s="86">
        <v>2384</v>
      </c>
      <c r="H166" s="86">
        <v>3531</v>
      </c>
      <c r="I166" s="86">
        <v>1717</v>
      </c>
      <c r="J166" s="86">
        <v>2384</v>
      </c>
      <c r="K166" s="991"/>
      <c r="L166" s="86">
        <v>982</v>
      </c>
      <c r="M166" s="86">
        <f t="shared" si="103"/>
        <v>27238</v>
      </c>
      <c r="N166" s="258">
        <f t="shared" si="104"/>
        <v>13169</v>
      </c>
      <c r="O166" s="268"/>
      <c r="P166" s="993">
        <f t="shared" si="99"/>
        <v>0</v>
      </c>
      <c r="Q166" s="268"/>
      <c r="R166" s="93"/>
      <c r="S166" s="983"/>
      <c r="T166" s="316"/>
      <c r="V166" s="198" t="s">
        <v>241</v>
      </c>
      <c r="W166" s="93">
        <v>2994</v>
      </c>
      <c r="X166" s="93">
        <v>1443</v>
      </c>
      <c r="Y166" s="93">
        <v>1852</v>
      </c>
      <c r="Z166" s="93">
        <v>906</v>
      </c>
      <c r="AA166" s="93">
        <v>1306</v>
      </c>
      <c r="AB166" s="93">
        <v>659</v>
      </c>
      <c r="AC166" s="93">
        <v>688</v>
      </c>
      <c r="AD166" s="93">
        <v>312</v>
      </c>
      <c r="AE166" s="93">
        <v>332</v>
      </c>
      <c r="AF166" s="993"/>
      <c r="AG166" s="93">
        <v>127</v>
      </c>
      <c r="AH166" s="93">
        <f t="shared" si="97"/>
        <v>7172</v>
      </c>
      <c r="AI166" s="262">
        <f t="shared" si="98"/>
        <v>3447</v>
      </c>
      <c r="AJ166" s="93"/>
      <c r="AK166" s="993"/>
      <c r="AL166" s="93"/>
      <c r="AM166" s="93"/>
      <c r="AN166" s="983"/>
      <c r="AO166" s="273"/>
      <c r="AQ166" s="209" t="s">
        <v>241</v>
      </c>
      <c r="AR166" s="92">
        <v>179</v>
      </c>
      <c r="AS166" s="92">
        <v>168</v>
      </c>
      <c r="AT166" s="92">
        <v>155</v>
      </c>
      <c r="AU166" s="92">
        <v>132</v>
      </c>
      <c r="AV166" s="92">
        <v>113</v>
      </c>
      <c r="AW166" s="92">
        <f t="shared" si="100"/>
        <v>747</v>
      </c>
      <c r="AX166" s="86"/>
      <c r="AY166" s="86"/>
      <c r="AZ166" s="92">
        <v>373</v>
      </c>
      <c r="BA166" s="92">
        <v>47</v>
      </c>
      <c r="BB166" s="92">
        <f t="shared" si="105"/>
        <v>420</v>
      </c>
      <c r="BC166" s="143">
        <v>141</v>
      </c>
      <c r="BD166" s="38"/>
      <c r="BE166" s="625" t="s">
        <v>241</v>
      </c>
      <c r="BF166" s="898">
        <v>148</v>
      </c>
      <c r="BG166" s="898">
        <v>269</v>
      </c>
      <c r="BH166" s="898">
        <v>98</v>
      </c>
      <c r="BI166" s="898">
        <v>0</v>
      </c>
      <c r="BJ166" s="898">
        <f t="shared" si="102"/>
        <v>515</v>
      </c>
      <c r="BK166" s="898"/>
      <c r="BL166" s="898">
        <v>6</v>
      </c>
      <c r="BM166" s="615"/>
    </row>
    <row r="167" spans="1:65" s="18" customFormat="1" ht="15" customHeight="1">
      <c r="A167" s="315" t="s">
        <v>242</v>
      </c>
      <c r="B167" s="86">
        <v>16981</v>
      </c>
      <c r="C167" s="86">
        <v>8279</v>
      </c>
      <c r="D167" s="86">
        <v>14169</v>
      </c>
      <c r="E167" s="86">
        <v>6972</v>
      </c>
      <c r="F167" s="86">
        <v>14290</v>
      </c>
      <c r="G167" s="86">
        <v>6994</v>
      </c>
      <c r="H167" s="86">
        <v>10202</v>
      </c>
      <c r="I167" s="86">
        <v>5098</v>
      </c>
      <c r="J167" s="86">
        <v>8499</v>
      </c>
      <c r="K167" s="991"/>
      <c r="L167" s="86">
        <v>4138</v>
      </c>
      <c r="M167" s="86">
        <f t="shared" si="103"/>
        <v>64141</v>
      </c>
      <c r="N167" s="258">
        <f t="shared" si="104"/>
        <v>31481</v>
      </c>
      <c r="O167" s="268"/>
      <c r="P167" s="993">
        <f t="shared" si="99"/>
        <v>0</v>
      </c>
      <c r="Q167" s="268"/>
      <c r="R167" s="93"/>
      <c r="S167" s="983"/>
      <c r="T167" s="316"/>
      <c r="V167" s="198" t="s">
        <v>242</v>
      </c>
      <c r="W167" s="93">
        <v>1447</v>
      </c>
      <c r="X167" s="93">
        <v>663</v>
      </c>
      <c r="Y167" s="93">
        <v>4691</v>
      </c>
      <c r="Z167" s="93">
        <v>2235</v>
      </c>
      <c r="AA167" s="93">
        <v>4711</v>
      </c>
      <c r="AB167" s="93">
        <v>2285</v>
      </c>
      <c r="AC167" s="93">
        <v>1075</v>
      </c>
      <c r="AD167" s="93">
        <v>534</v>
      </c>
      <c r="AE167" s="93">
        <v>1413</v>
      </c>
      <c r="AF167" s="993"/>
      <c r="AG167" s="93">
        <v>710</v>
      </c>
      <c r="AH167" s="93">
        <f t="shared" si="97"/>
        <v>13337</v>
      </c>
      <c r="AI167" s="262">
        <f t="shared" si="98"/>
        <v>6427</v>
      </c>
      <c r="AJ167" s="93"/>
      <c r="AK167" s="993"/>
      <c r="AL167" s="93"/>
      <c r="AM167" s="93"/>
      <c r="AN167" s="983"/>
      <c r="AO167" s="273"/>
      <c r="AQ167" s="209" t="s">
        <v>242</v>
      </c>
      <c r="AR167" s="92">
        <v>469</v>
      </c>
      <c r="AS167" s="92">
        <v>462</v>
      </c>
      <c r="AT167" s="92">
        <v>473</v>
      </c>
      <c r="AU167" s="92">
        <v>444</v>
      </c>
      <c r="AV167" s="92">
        <v>412</v>
      </c>
      <c r="AW167" s="92">
        <f t="shared" si="100"/>
        <v>2260</v>
      </c>
      <c r="AX167" s="86"/>
      <c r="AY167" s="86"/>
      <c r="AZ167" s="92">
        <v>1123</v>
      </c>
      <c r="BA167" s="92">
        <v>199</v>
      </c>
      <c r="BB167" s="92">
        <f t="shared" si="105"/>
        <v>1322</v>
      </c>
      <c r="BC167" s="143">
        <v>686</v>
      </c>
      <c r="BD167" s="38"/>
      <c r="BE167" s="625" t="s">
        <v>242</v>
      </c>
      <c r="BF167" s="898">
        <v>491</v>
      </c>
      <c r="BG167" s="898">
        <v>768</v>
      </c>
      <c r="BH167" s="898">
        <v>286</v>
      </c>
      <c r="BI167" s="898">
        <v>7</v>
      </c>
      <c r="BJ167" s="898">
        <f t="shared" si="102"/>
        <v>1552</v>
      </c>
      <c r="BK167" s="898"/>
      <c r="BL167" s="898">
        <v>18</v>
      </c>
      <c r="BM167" s="615"/>
    </row>
    <row r="168" spans="1:65" s="18" customFormat="1" ht="15" customHeight="1">
      <c r="A168" s="315" t="s">
        <v>243</v>
      </c>
      <c r="B168" s="86">
        <v>12698</v>
      </c>
      <c r="C168" s="86">
        <v>6441</v>
      </c>
      <c r="D168" s="86">
        <v>9785</v>
      </c>
      <c r="E168" s="86">
        <v>4887</v>
      </c>
      <c r="F168" s="86">
        <v>8795</v>
      </c>
      <c r="G168" s="86">
        <v>4451</v>
      </c>
      <c r="H168" s="86">
        <v>5764</v>
      </c>
      <c r="I168" s="86">
        <v>2887</v>
      </c>
      <c r="J168" s="86">
        <v>4003</v>
      </c>
      <c r="K168" s="991"/>
      <c r="L168" s="86">
        <v>1937</v>
      </c>
      <c r="M168" s="86">
        <f t="shared" si="103"/>
        <v>41045</v>
      </c>
      <c r="N168" s="258">
        <f t="shared" si="104"/>
        <v>20603</v>
      </c>
      <c r="O168" s="268"/>
      <c r="P168" s="993">
        <f t="shared" si="99"/>
        <v>0</v>
      </c>
      <c r="Q168" s="268"/>
      <c r="R168" s="93"/>
      <c r="S168" s="983"/>
      <c r="T168" s="316"/>
      <c r="V168" s="198" t="s">
        <v>243</v>
      </c>
      <c r="W168" s="93">
        <v>2539</v>
      </c>
      <c r="X168" s="93">
        <v>1261</v>
      </c>
      <c r="Y168" s="93">
        <v>3013</v>
      </c>
      <c r="Z168" s="93">
        <v>1503</v>
      </c>
      <c r="AA168" s="93">
        <v>2624</v>
      </c>
      <c r="AB168" s="93">
        <v>1345</v>
      </c>
      <c r="AC168" s="93">
        <v>1159</v>
      </c>
      <c r="AD168" s="93">
        <v>631</v>
      </c>
      <c r="AE168" s="93">
        <v>634</v>
      </c>
      <c r="AF168" s="993"/>
      <c r="AG168" s="93">
        <v>316</v>
      </c>
      <c r="AH168" s="93">
        <f t="shared" si="97"/>
        <v>9969</v>
      </c>
      <c r="AI168" s="262">
        <f t="shared" si="98"/>
        <v>5056</v>
      </c>
      <c r="AJ168" s="93"/>
      <c r="AK168" s="993"/>
      <c r="AL168" s="93"/>
      <c r="AM168" s="93"/>
      <c r="AN168" s="983"/>
      <c r="AO168" s="273"/>
      <c r="AQ168" s="209" t="s">
        <v>243</v>
      </c>
      <c r="AR168" s="92">
        <v>248</v>
      </c>
      <c r="AS168" s="92">
        <v>243</v>
      </c>
      <c r="AT168" s="92">
        <v>242</v>
      </c>
      <c r="AU168" s="92">
        <v>216</v>
      </c>
      <c r="AV168" s="92">
        <v>198</v>
      </c>
      <c r="AW168" s="92">
        <f t="shared" si="100"/>
        <v>1147</v>
      </c>
      <c r="AX168" s="86"/>
      <c r="AY168" s="86"/>
      <c r="AZ168" s="92">
        <v>586</v>
      </c>
      <c r="BA168" s="92">
        <v>51</v>
      </c>
      <c r="BB168" s="92">
        <f t="shared" si="105"/>
        <v>637</v>
      </c>
      <c r="BC168" s="143">
        <v>221</v>
      </c>
      <c r="BD168" s="38"/>
      <c r="BE168" s="625" t="s">
        <v>243</v>
      </c>
      <c r="BF168" s="898">
        <v>235</v>
      </c>
      <c r="BG168" s="898">
        <v>399</v>
      </c>
      <c r="BH168" s="898">
        <v>109</v>
      </c>
      <c r="BI168" s="898">
        <v>0</v>
      </c>
      <c r="BJ168" s="898">
        <f t="shared" si="102"/>
        <v>743</v>
      </c>
      <c r="BK168" s="898"/>
      <c r="BL168" s="898">
        <v>11</v>
      </c>
      <c r="BM168" s="615"/>
    </row>
    <row r="169" spans="1:65" s="18" customFormat="1" ht="15" customHeight="1">
      <c r="A169" s="313" t="s">
        <v>121</v>
      </c>
      <c r="B169" s="59"/>
      <c r="C169" s="59"/>
      <c r="D169" s="59"/>
      <c r="E169" s="59"/>
      <c r="F169" s="86"/>
      <c r="G169" s="86"/>
      <c r="H169" s="86"/>
      <c r="I169" s="86"/>
      <c r="J169" s="86"/>
      <c r="K169" s="991"/>
      <c r="L169" s="86"/>
      <c r="M169" s="86">
        <f t="shared" si="103"/>
        <v>0</v>
      </c>
      <c r="N169" s="258">
        <f t="shared" si="104"/>
        <v>0</v>
      </c>
      <c r="O169" s="93"/>
      <c r="P169" s="993">
        <f t="shared" si="99"/>
        <v>0</v>
      </c>
      <c r="Q169" s="93"/>
      <c r="R169" s="93"/>
      <c r="S169" s="983"/>
      <c r="T169" s="316"/>
      <c r="V169" s="197" t="s">
        <v>121</v>
      </c>
      <c r="W169" s="92"/>
      <c r="X169" s="92"/>
      <c r="Y169" s="92"/>
      <c r="Z169" s="92"/>
      <c r="AA169" s="92"/>
      <c r="AB169" s="92"/>
      <c r="AC169" s="92"/>
      <c r="AD169" s="92"/>
      <c r="AE169" s="92"/>
      <c r="AF169" s="1033"/>
      <c r="AG169" s="92"/>
      <c r="AH169" s="93">
        <f t="shared" si="97"/>
        <v>0</v>
      </c>
      <c r="AI169" s="262">
        <f t="shared" si="98"/>
        <v>0</v>
      </c>
      <c r="AJ169" s="93"/>
      <c r="AK169" s="993"/>
      <c r="AL169" s="93"/>
      <c r="AM169" s="93"/>
      <c r="AN169" s="983"/>
      <c r="AO169" s="273"/>
      <c r="AQ169" s="208" t="s">
        <v>121</v>
      </c>
      <c r="AR169" s="92"/>
      <c r="AS169" s="92"/>
      <c r="AT169" s="92"/>
      <c r="AU169" s="92"/>
      <c r="AV169" s="92"/>
      <c r="AW169" s="92">
        <f t="shared" si="100"/>
        <v>0</v>
      </c>
      <c r="AX169" s="86"/>
      <c r="AY169" s="86"/>
      <c r="AZ169" s="92"/>
      <c r="BA169" s="92"/>
      <c r="BB169" s="92">
        <f t="shared" si="105"/>
        <v>0</v>
      </c>
      <c r="BC169" s="143"/>
      <c r="BD169" s="38"/>
      <c r="BE169" s="623" t="s">
        <v>121</v>
      </c>
      <c r="BF169" s="897"/>
      <c r="BG169" s="897"/>
      <c r="BH169" s="898"/>
      <c r="BI169" s="898"/>
      <c r="BJ169" s="898">
        <f t="shared" si="102"/>
        <v>0</v>
      </c>
      <c r="BK169" s="898"/>
      <c r="BL169" s="898"/>
      <c r="BM169" s="615"/>
    </row>
    <row r="170" spans="1:65" s="18" customFormat="1" ht="15" customHeight="1">
      <c r="A170" s="315" t="s">
        <v>244</v>
      </c>
      <c r="B170" s="86">
        <v>8477</v>
      </c>
      <c r="C170" s="86">
        <v>4130</v>
      </c>
      <c r="D170" s="86">
        <v>8310</v>
      </c>
      <c r="E170" s="86">
        <v>3875</v>
      </c>
      <c r="F170" s="86">
        <v>7197</v>
      </c>
      <c r="G170" s="86">
        <v>3416</v>
      </c>
      <c r="H170" s="86">
        <v>5255</v>
      </c>
      <c r="I170" s="86">
        <v>2562</v>
      </c>
      <c r="J170" s="86">
        <v>4038</v>
      </c>
      <c r="K170" s="991"/>
      <c r="L170" s="86">
        <v>1984</v>
      </c>
      <c r="M170" s="86">
        <f t="shared" si="103"/>
        <v>33277</v>
      </c>
      <c r="N170" s="258">
        <f t="shared" si="104"/>
        <v>15967</v>
      </c>
      <c r="O170" s="310">
        <v>3085</v>
      </c>
      <c r="P170" s="993">
        <f t="shared" si="99"/>
        <v>1549</v>
      </c>
      <c r="Q170" s="310">
        <v>1536</v>
      </c>
      <c r="R170" s="310">
        <v>1956</v>
      </c>
      <c r="S170" s="982"/>
      <c r="T170" s="320">
        <v>1024</v>
      </c>
      <c r="V170" s="198" t="s">
        <v>244</v>
      </c>
      <c r="W170" s="92">
        <v>471</v>
      </c>
      <c r="X170" s="92">
        <v>213</v>
      </c>
      <c r="Y170" s="92">
        <v>1673</v>
      </c>
      <c r="Z170" s="92">
        <v>709</v>
      </c>
      <c r="AA170" s="92">
        <v>1556</v>
      </c>
      <c r="AB170" s="92">
        <v>669</v>
      </c>
      <c r="AC170" s="92">
        <v>298</v>
      </c>
      <c r="AD170" s="92">
        <v>133</v>
      </c>
      <c r="AE170" s="92">
        <v>502</v>
      </c>
      <c r="AF170" s="1033"/>
      <c r="AG170" s="92">
        <v>268</v>
      </c>
      <c r="AH170" s="93">
        <f t="shared" si="97"/>
        <v>4500</v>
      </c>
      <c r="AI170" s="262">
        <f t="shared" si="98"/>
        <v>1992</v>
      </c>
      <c r="AJ170" s="310">
        <v>9</v>
      </c>
      <c r="AK170" s="992"/>
      <c r="AL170" s="310">
        <v>3</v>
      </c>
      <c r="AM170" s="310">
        <v>56</v>
      </c>
      <c r="AN170" s="982"/>
      <c r="AO170" s="311">
        <v>29</v>
      </c>
      <c r="AQ170" s="209" t="s">
        <v>244</v>
      </c>
      <c r="AR170" s="92">
        <v>189</v>
      </c>
      <c r="AS170" s="92">
        <v>194</v>
      </c>
      <c r="AT170" s="92">
        <v>187</v>
      </c>
      <c r="AU170" s="92">
        <v>170</v>
      </c>
      <c r="AV170" s="92">
        <v>164</v>
      </c>
      <c r="AW170" s="92">
        <f t="shared" si="100"/>
        <v>904</v>
      </c>
      <c r="AX170" s="310">
        <v>59</v>
      </c>
      <c r="AY170" s="310">
        <v>47</v>
      </c>
      <c r="AZ170" s="92">
        <v>653</v>
      </c>
      <c r="BA170" s="92">
        <v>47</v>
      </c>
      <c r="BB170" s="92">
        <f t="shared" si="105"/>
        <v>700</v>
      </c>
      <c r="BC170" s="143">
        <v>161</v>
      </c>
      <c r="BD170" s="38"/>
      <c r="BE170" s="625" t="s">
        <v>244</v>
      </c>
      <c r="BF170" s="897">
        <v>265</v>
      </c>
      <c r="BG170" s="897">
        <v>309</v>
      </c>
      <c r="BH170" s="898">
        <v>144</v>
      </c>
      <c r="BI170" s="898"/>
      <c r="BJ170" s="898">
        <f t="shared" si="102"/>
        <v>718</v>
      </c>
      <c r="BK170" s="898">
        <v>164</v>
      </c>
      <c r="BL170" s="898">
        <v>21</v>
      </c>
      <c r="BM170" s="615"/>
    </row>
    <row r="171" spans="1:65" s="18" customFormat="1" ht="15" customHeight="1">
      <c r="A171" s="315" t="s">
        <v>245</v>
      </c>
      <c r="B171" s="86">
        <v>13663</v>
      </c>
      <c r="C171" s="86">
        <v>6274</v>
      </c>
      <c r="D171" s="86">
        <v>12401</v>
      </c>
      <c r="E171" s="86">
        <v>5934</v>
      </c>
      <c r="F171" s="86">
        <v>10262</v>
      </c>
      <c r="G171" s="86">
        <v>4891</v>
      </c>
      <c r="H171" s="86">
        <v>7737</v>
      </c>
      <c r="I171" s="86">
        <v>3731</v>
      </c>
      <c r="J171" s="86">
        <v>5750</v>
      </c>
      <c r="K171" s="991"/>
      <c r="L171" s="86">
        <v>2895</v>
      </c>
      <c r="M171" s="86">
        <f t="shared" si="103"/>
        <v>49813</v>
      </c>
      <c r="N171" s="258">
        <f t="shared" si="104"/>
        <v>23725</v>
      </c>
      <c r="O171" s="310">
        <v>4418</v>
      </c>
      <c r="P171" s="993">
        <f t="shared" si="99"/>
        <v>2391</v>
      </c>
      <c r="Q171" s="310">
        <v>2027</v>
      </c>
      <c r="R171" s="310">
        <v>3118</v>
      </c>
      <c r="S171" s="982"/>
      <c r="T171" s="320">
        <v>1557</v>
      </c>
      <c r="V171" s="198" t="s">
        <v>245</v>
      </c>
      <c r="W171" s="92">
        <v>3090</v>
      </c>
      <c r="X171" s="92">
        <v>1389</v>
      </c>
      <c r="Y171" s="92">
        <v>3266</v>
      </c>
      <c r="Z171" s="92">
        <v>1473</v>
      </c>
      <c r="AA171" s="92">
        <v>2690</v>
      </c>
      <c r="AB171" s="92">
        <v>1163</v>
      </c>
      <c r="AC171" s="92">
        <v>1390</v>
      </c>
      <c r="AD171" s="92">
        <v>604</v>
      </c>
      <c r="AE171" s="92">
        <v>861</v>
      </c>
      <c r="AF171" s="1033"/>
      <c r="AG171" s="92">
        <v>422</v>
      </c>
      <c r="AH171" s="93">
        <f t="shared" si="97"/>
        <v>11297</v>
      </c>
      <c r="AI171" s="262">
        <f t="shared" si="98"/>
        <v>5051</v>
      </c>
      <c r="AJ171" s="310">
        <v>53</v>
      </c>
      <c r="AK171" s="992"/>
      <c r="AL171" s="310">
        <v>17</v>
      </c>
      <c r="AM171" s="310">
        <v>21</v>
      </c>
      <c r="AN171" s="982"/>
      <c r="AO171" s="311">
        <v>10</v>
      </c>
      <c r="AQ171" s="209" t="s">
        <v>245</v>
      </c>
      <c r="AR171" s="92">
        <v>307</v>
      </c>
      <c r="AS171" s="92">
        <v>282</v>
      </c>
      <c r="AT171" s="92">
        <v>279</v>
      </c>
      <c r="AU171" s="92">
        <v>269</v>
      </c>
      <c r="AV171" s="92">
        <v>258</v>
      </c>
      <c r="AW171" s="92">
        <f t="shared" si="100"/>
        <v>1395</v>
      </c>
      <c r="AX171" s="310">
        <v>80</v>
      </c>
      <c r="AY171" s="310">
        <v>69</v>
      </c>
      <c r="AZ171" s="92">
        <v>890</v>
      </c>
      <c r="BA171" s="92">
        <v>154</v>
      </c>
      <c r="BB171" s="92">
        <f t="shared" si="105"/>
        <v>1044</v>
      </c>
      <c r="BC171" s="143">
        <v>264</v>
      </c>
      <c r="BD171" s="38"/>
      <c r="BE171" s="625" t="s">
        <v>245</v>
      </c>
      <c r="BF171" s="897">
        <v>372</v>
      </c>
      <c r="BG171" s="897">
        <v>554</v>
      </c>
      <c r="BH171" s="898">
        <v>181</v>
      </c>
      <c r="BI171" s="898"/>
      <c r="BJ171" s="898">
        <f t="shared" si="102"/>
        <v>1107</v>
      </c>
      <c r="BK171" s="898">
        <v>220</v>
      </c>
      <c r="BL171" s="898">
        <v>7</v>
      </c>
      <c r="BM171" s="615"/>
    </row>
    <row r="172" spans="1:65" s="18" customFormat="1" ht="15" customHeight="1">
      <c r="A172" s="315" t="s">
        <v>246</v>
      </c>
      <c r="B172" s="86">
        <v>4904</v>
      </c>
      <c r="C172" s="86">
        <v>2285</v>
      </c>
      <c r="D172" s="86">
        <v>4560</v>
      </c>
      <c r="E172" s="86">
        <v>2101</v>
      </c>
      <c r="F172" s="86">
        <v>4492</v>
      </c>
      <c r="G172" s="86">
        <v>2193</v>
      </c>
      <c r="H172" s="86">
        <v>3924</v>
      </c>
      <c r="I172" s="86">
        <v>1922</v>
      </c>
      <c r="J172" s="86">
        <v>3856</v>
      </c>
      <c r="K172" s="991"/>
      <c r="L172" s="86">
        <v>1905</v>
      </c>
      <c r="M172" s="86">
        <f t="shared" si="103"/>
        <v>21736</v>
      </c>
      <c r="N172" s="258">
        <f t="shared" si="104"/>
        <v>10406</v>
      </c>
      <c r="O172" s="93"/>
      <c r="P172" s="993">
        <f t="shared" si="99"/>
        <v>0</v>
      </c>
      <c r="Q172" s="93"/>
      <c r="R172" s="93"/>
      <c r="S172" s="983"/>
      <c r="T172" s="316"/>
      <c r="V172" s="198" t="s">
        <v>246</v>
      </c>
      <c r="W172" s="92">
        <v>749</v>
      </c>
      <c r="X172" s="92">
        <v>277</v>
      </c>
      <c r="Y172" s="92">
        <v>912</v>
      </c>
      <c r="Z172" s="92">
        <v>360</v>
      </c>
      <c r="AA172" s="92">
        <v>980</v>
      </c>
      <c r="AB172" s="92">
        <v>424</v>
      </c>
      <c r="AC172" s="92">
        <v>639</v>
      </c>
      <c r="AD172" s="92">
        <v>290</v>
      </c>
      <c r="AE172" s="92">
        <v>822</v>
      </c>
      <c r="AF172" s="1033"/>
      <c r="AG172" s="92">
        <v>395</v>
      </c>
      <c r="AH172" s="93">
        <f t="shared" si="97"/>
        <v>4102</v>
      </c>
      <c r="AI172" s="262">
        <f t="shared" si="98"/>
        <v>1746</v>
      </c>
      <c r="AJ172" s="93"/>
      <c r="AK172" s="993"/>
      <c r="AL172" s="93"/>
      <c r="AM172" s="93"/>
      <c r="AN172" s="983"/>
      <c r="AO172" s="273"/>
      <c r="AQ172" s="209" t="s">
        <v>246</v>
      </c>
      <c r="AR172" s="92">
        <v>91</v>
      </c>
      <c r="AS172" s="92">
        <v>87</v>
      </c>
      <c r="AT172" s="92">
        <v>90</v>
      </c>
      <c r="AU172" s="92">
        <v>95</v>
      </c>
      <c r="AV172" s="92">
        <v>89</v>
      </c>
      <c r="AW172" s="92">
        <f t="shared" si="100"/>
        <v>452</v>
      </c>
      <c r="AX172" s="86"/>
      <c r="AY172" s="86"/>
      <c r="AZ172" s="92">
        <v>268</v>
      </c>
      <c r="BA172" s="92">
        <v>1</v>
      </c>
      <c r="BB172" s="92">
        <f t="shared" si="105"/>
        <v>269</v>
      </c>
      <c r="BC172" s="143">
        <v>49</v>
      </c>
      <c r="BD172" s="38"/>
      <c r="BE172" s="625" t="s">
        <v>246</v>
      </c>
      <c r="BF172" s="897">
        <v>272</v>
      </c>
      <c r="BG172" s="897">
        <v>88</v>
      </c>
      <c r="BH172" s="898">
        <v>33</v>
      </c>
      <c r="BI172" s="898"/>
      <c r="BJ172" s="898">
        <f t="shared" si="102"/>
        <v>393</v>
      </c>
      <c r="BK172" s="898"/>
      <c r="BL172" s="898">
        <v>45</v>
      </c>
      <c r="BM172" s="615"/>
    </row>
    <row r="173" spans="1:65" s="18" customFormat="1" ht="15" customHeight="1">
      <c r="A173" s="315" t="s">
        <v>247</v>
      </c>
      <c r="B173" s="86">
        <v>14037</v>
      </c>
      <c r="C173" s="86">
        <v>6780</v>
      </c>
      <c r="D173" s="86">
        <v>13129</v>
      </c>
      <c r="E173" s="86">
        <v>6257</v>
      </c>
      <c r="F173" s="86">
        <v>11327</v>
      </c>
      <c r="G173" s="86">
        <v>5364</v>
      </c>
      <c r="H173" s="86">
        <v>8863</v>
      </c>
      <c r="I173" s="86">
        <v>4368</v>
      </c>
      <c r="J173" s="86">
        <v>7698</v>
      </c>
      <c r="K173" s="991"/>
      <c r="L173" s="86">
        <v>3809</v>
      </c>
      <c r="M173" s="86">
        <f t="shared" si="103"/>
        <v>55054</v>
      </c>
      <c r="N173" s="258">
        <f t="shared" si="104"/>
        <v>26578</v>
      </c>
      <c r="O173" s="93"/>
      <c r="P173" s="993">
        <f t="shared" si="99"/>
        <v>0</v>
      </c>
      <c r="Q173" s="93"/>
      <c r="R173" s="93"/>
      <c r="S173" s="983"/>
      <c r="T173" s="316"/>
      <c r="V173" s="198" t="s">
        <v>247</v>
      </c>
      <c r="W173" s="95">
        <v>5407</v>
      </c>
      <c r="X173" s="95">
        <v>2624</v>
      </c>
      <c r="Y173" s="95">
        <v>4264</v>
      </c>
      <c r="Z173" s="95">
        <v>2047</v>
      </c>
      <c r="AA173" s="95">
        <v>3764</v>
      </c>
      <c r="AB173" s="95">
        <v>1844</v>
      </c>
      <c r="AC173" s="95">
        <v>3003</v>
      </c>
      <c r="AD173" s="95">
        <v>1516</v>
      </c>
      <c r="AE173" s="95">
        <v>2227</v>
      </c>
      <c r="AF173" s="998"/>
      <c r="AG173" s="95">
        <v>1450</v>
      </c>
      <c r="AH173" s="93">
        <f t="shared" si="97"/>
        <v>18665</v>
      </c>
      <c r="AI173" s="262">
        <f t="shared" si="98"/>
        <v>9481</v>
      </c>
      <c r="AJ173" s="93"/>
      <c r="AK173" s="993"/>
      <c r="AL173" s="93"/>
      <c r="AM173" s="93"/>
      <c r="AN173" s="983"/>
      <c r="AO173" s="273"/>
      <c r="AQ173" s="209" t="s">
        <v>247</v>
      </c>
      <c r="AR173" s="92">
        <v>255</v>
      </c>
      <c r="AS173" s="92">
        <v>264</v>
      </c>
      <c r="AT173" s="92">
        <v>242</v>
      </c>
      <c r="AU173" s="92">
        <v>231</v>
      </c>
      <c r="AV173" s="92">
        <v>230</v>
      </c>
      <c r="AW173" s="92">
        <f t="shared" si="100"/>
        <v>1222</v>
      </c>
      <c r="AX173" s="86"/>
      <c r="AY173" s="86"/>
      <c r="AZ173" s="92">
        <v>942</v>
      </c>
      <c r="BA173" s="92">
        <v>67</v>
      </c>
      <c r="BB173" s="92">
        <f t="shared" si="105"/>
        <v>1009</v>
      </c>
      <c r="BC173" s="143">
        <v>214</v>
      </c>
      <c r="BD173" s="38"/>
      <c r="BE173" s="625" t="s">
        <v>247</v>
      </c>
      <c r="BF173" s="897">
        <v>435</v>
      </c>
      <c r="BG173" s="897">
        <v>494</v>
      </c>
      <c r="BH173" s="898">
        <v>70</v>
      </c>
      <c r="BI173" s="898">
        <v>9</v>
      </c>
      <c r="BJ173" s="898">
        <f t="shared" si="102"/>
        <v>1008</v>
      </c>
      <c r="BK173" s="898"/>
      <c r="BL173" s="898">
        <v>17</v>
      </c>
      <c r="BM173" s="615">
        <v>1</v>
      </c>
    </row>
    <row r="174" spans="1:65" s="18" customFormat="1" ht="15" customHeight="1">
      <c r="A174" s="315" t="s">
        <v>248</v>
      </c>
      <c r="B174" s="86">
        <v>11215</v>
      </c>
      <c r="C174" s="86">
        <v>5319</v>
      </c>
      <c r="D174" s="86">
        <v>8871</v>
      </c>
      <c r="E174" s="86">
        <v>4252</v>
      </c>
      <c r="F174" s="86">
        <v>7806</v>
      </c>
      <c r="G174" s="86">
        <v>3720</v>
      </c>
      <c r="H174" s="86">
        <v>5893</v>
      </c>
      <c r="I174" s="86">
        <v>2893</v>
      </c>
      <c r="J174" s="86">
        <v>3846</v>
      </c>
      <c r="K174" s="991"/>
      <c r="L174" s="86">
        <v>1909</v>
      </c>
      <c r="M174" s="86">
        <f t="shared" si="103"/>
        <v>37631</v>
      </c>
      <c r="N174" s="258">
        <f t="shared" si="104"/>
        <v>18093</v>
      </c>
      <c r="O174" s="93"/>
      <c r="P174" s="993">
        <f t="shared" si="99"/>
        <v>0</v>
      </c>
      <c r="Q174" s="93"/>
      <c r="R174" s="93"/>
      <c r="S174" s="983"/>
      <c r="T174" s="316"/>
      <c r="V174" s="198" t="s">
        <v>248</v>
      </c>
      <c r="W174" s="92">
        <v>2770</v>
      </c>
      <c r="X174" s="92">
        <v>1213</v>
      </c>
      <c r="Y174" s="92">
        <v>2364</v>
      </c>
      <c r="Z174" s="92">
        <v>1049</v>
      </c>
      <c r="AA174" s="92">
        <v>2090</v>
      </c>
      <c r="AB174" s="92">
        <v>938</v>
      </c>
      <c r="AC174" s="92">
        <v>1304</v>
      </c>
      <c r="AD174" s="92">
        <v>613</v>
      </c>
      <c r="AE174" s="92">
        <v>369</v>
      </c>
      <c r="AF174" s="1033"/>
      <c r="AG174" s="92">
        <v>216</v>
      </c>
      <c r="AH174" s="93">
        <f t="shared" si="97"/>
        <v>8897</v>
      </c>
      <c r="AI174" s="262">
        <f t="shared" si="98"/>
        <v>4029</v>
      </c>
      <c r="AJ174" s="93"/>
      <c r="AK174" s="993"/>
      <c r="AL174" s="93"/>
      <c r="AM174" s="93"/>
      <c r="AN174" s="983"/>
      <c r="AO174" s="273"/>
      <c r="AQ174" s="209" t="s">
        <v>248</v>
      </c>
      <c r="AR174" s="92">
        <v>260</v>
      </c>
      <c r="AS174" s="92">
        <v>254</v>
      </c>
      <c r="AT174" s="92">
        <v>249</v>
      </c>
      <c r="AU174" s="92">
        <v>245</v>
      </c>
      <c r="AV174" s="92">
        <v>225</v>
      </c>
      <c r="AW174" s="92">
        <f t="shared" si="100"/>
        <v>1233</v>
      </c>
      <c r="AX174" s="86"/>
      <c r="AY174" s="86"/>
      <c r="AZ174" s="92">
        <v>613</v>
      </c>
      <c r="BA174" s="92">
        <v>175</v>
      </c>
      <c r="BB174" s="92">
        <f t="shared" si="105"/>
        <v>788</v>
      </c>
      <c r="BC174" s="143">
        <v>210</v>
      </c>
      <c r="BD174" s="38"/>
      <c r="BE174" s="625" t="s">
        <v>248</v>
      </c>
      <c r="BF174" s="897">
        <v>267</v>
      </c>
      <c r="BG174" s="897">
        <v>468</v>
      </c>
      <c r="BH174" s="898">
        <v>164</v>
      </c>
      <c r="BI174" s="898"/>
      <c r="BJ174" s="898">
        <f t="shared" si="102"/>
        <v>899</v>
      </c>
      <c r="BK174" s="898"/>
      <c r="BL174" s="898">
        <v>10</v>
      </c>
      <c r="BM174" s="615"/>
    </row>
    <row r="175" spans="1:65" s="18" customFormat="1" ht="15" customHeight="1">
      <c r="A175" s="315" t="s">
        <v>249</v>
      </c>
      <c r="B175" s="86">
        <v>5814</v>
      </c>
      <c r="C175" s="86">
        <v>2788</v>
      </c>
      <c r="D175" s="86">
        <v>4889</v>
      </c>
      <c r="E175" s="86">
        <v>2293</v>
      </c>
      <c r="F175" s="86">
        <v>5025</v>
      </c>
      <c r="G175" s="86">
        <v>2408</v>
      </c>
      <c r="H175" s="86">
        <v>4116</v>
      </c>
      <c r="I175" s="86">
        <v>2010</v>
      </c>
      <c r="J175" s="86">
        <v>2978</v>
      </c>
      <c r="K175" s="991"/>
      <c r="L175" s="86">
        <v>1503</v>
      </c>
      <c r="M175" s="86">
        <f t="shared" si="103"/>
        <v>22822</v>
      </c>
      <c r="N175" s="258">
        <f t="shared" si="104"/>
        <v>11002</v>
      </c>
      <c r="O175" s="93"/>
      <c r="P175" s="993">
        <f t="shared" si="99"/>
        <v>0</v>
      </c>
      <c r="Q175" s="93"/>
      <c r="R175" s="93"/>
      <c r="S175" s="983"/>
      <c r="T175" s="316"/>
      <c r="V175" s="198" t="s">
        <v>249</v>
      </c>
      <c r="W175" s="92">
        <v>1105</v>
      </c>
      <c r="X175" s="92">
        <v>485</v>
      </c>
      <c r="Y175" s="92">
        <v>1190</v>
      </c>
      <c r="Z175" s="92">
        <v>487</v>
      </c>
      <c r="AA175" s="92">
        <v>1277</v>
      </c>
      <c r="AB175" s="92">
        <v>536</v>
      </c>
      <c r="AC175" s="92">
        <v>841</v>
      </c>
      <c r="AD175" s="92">
        <v>401</v>
      </c>
      <c r="AE175" s="92">
        <v>383</v>
      </c>
      <c r="AF175" s="1033"/>
      <c r="AG175" s="92">
        <v>183</v>
      </c>
      <c r="AH175" s="93">
        <f t="shared" si="97"/>
        <v>4796</v>
      </c>
      <c r="AI175" s="262">
        <f t="shared" si="98"/>
        <v>2092</v>
      </c>
      <c r="AJ175" s="93"/>
      <c r="AK175" s="993"/>
      <c r="AL175" s="93"/>
      <c r="AM175" s="93"/>
      <c r="AN175" s="983"/>
      <c r="AO175" s="273"/>
      <c r="AQ175" s="209" t="s">
        <v>249</v>
      </c>
      <c r="AR175" s="92">
        <v>140</v>
      </c>
      <c r="AS175" s="92">
        <v>139</v>
      </c>
      <c r="AT175" s="92">
        <v>142</v>
      </c>
      <c r="AU175" s="92">
        <v>139</v>
      </c>
      <c r="AV175" s="92">
        <v>136</v>
      </c>
      <c r="AW175" s="92">
        <f t="shared" si="100"/>
        <v>696</v>
      </c>
      <c r="AX175" s="86"/>
      <c r="AY175" s="86"/>
      <c r="AZ175" s="92">
        <v>489</v>
      </c>
      <c r="BA175" s="92">
        <v>45</v>
      </c>
      <c r="BB175" s="92">
        <f t="shared" si="105"/>
        <v>534</v>
      </c>
      <c r="BC175" s="143">
        <v>132</v>
      </c>
      <c r="BD175" s="38"/>
      <c r="BE175" s="625" t="s">
        <v>249</v>
      </c>
      <c r="BF175" s="897">
        <v>186</v>
      </c>
      <c r="BG175" s="897">
        <v>255</v>
      </c>
      <c r="BH175" s="898">
        <v>65</v>
      </c>
      <c r="BI175" s="898"/>
      <c r="BJ175" s="898">
        <f t="shared" si="102"/>
        <v>506</v>
      </c>
      <c r="BK175" s="898"/>
      <c r="BL175" s="898">
        <v>4</v>
      </c>
      <c r="BM175" s="615"/>
    </row>
    <row r="176" spans="1:65" s="18" customFormat="1" ht="15" customHeight="1">
      <c r="A176" s="315" t="s">
        <v>265</v>
      </c>
      <c r="B176" s="94">
        <v>7315</v>
      </c>
      <c r="C176" s="94">
        <v>3524</v>
      </c>
      <c r="D176" s="94">
        <v>5579</v>
      </c>
      <c r="E176" s="94">
        <v>2735</v>
      </c>
      <c r="F176" s="94">
        <v>4950</v>
      </c>
      <c r="G176" s="94">
        <v>2442</v>
      </c>
      <c r="H176" s="94">
        <v>3560</v>
      </c>
      <c r="I176" s="94">
        <v>1754</v>
      </c>
      <c r="J176" s="94">
        <v>2274</v>
      </c>
      <c r="K176" s="1034"/>
      <c r="L176" s="94">
        <v>1126</v>
      </c>
      <c r="M176" s="94">
        <f t="shared" si="103"/>
        <v>23678</v>
      </c>
      <c r="N176" s="266">
        <f t="shared" si="104"/>
        <v>11581</v>
      </c>
      <c r="O176" s="93"/>
      <c r="P176" s="993">
        <f t="shared" si="99"/>
        <v>0</v>
      </c>
      <c r="Q176" s="93"/>
      <c r="R176" s="93"/>
      <c r="S176" s="983"/>
      <c r="T176" s="316"/>
      <c r="V176" s="201" t="s">
        <v>265</v>
      </c>
      <c r="W176" s="92">
        <v>1906</v>
      </c>
      <c r="X176" s="92">
        <v>851</v>
      </c>
      <c r="Y176" s="92">
        <v>1506</v>
      </c>
      <c r="Z176" s="92">
        <v>687</v>
      </c>
      <c r="AA176" s="92">
        <v>1326</v>
      </c>
      <c r="AB176" s="92">
        <v>595</v>
      </c>
      <c r="AC176" s="92">
        <v>866</v>
      </c>
      <c r="AD176" s="92">
        <v>411</v>
      </c>
      <c r="AE176" s="92">
        <v>248</v>
      </c>
      <c r="AF176" s="1033"/>
      <c r="AG176" s="92">
        <v>128</v>
      </c>
      <c r="AH176" s="93">
        <f t="shared" si="97"/>
        <v>5852</v>
      </c>
      <c r="AI176" s="262">
        <f t="shared" si="98"/>
        <v>2672</v>
      </c>
      <c r="AJ176" s="93"/>
      <c r="AK176" s="993"/>
      <c r="AL176" s="93"/>
      <c r="AM176" s="93"/>
      <c r="AN176" s="983"/>
      <c r="AO176" s="273"/>
      <c r="AQ176" s="196" t="s">
        <v>265</v>
      </c>
      <c r="AR176" s="92">
        <v>162</v>
      </c>
      <c r="AS176" s="92">
        <v>148</v>
      </c>
      <c r="AT176" s="92">
        <v>148</v>
      </c>
      <c r="AU176" s="92">
        <v>139</v>
      </c>
      <c r="AV176" s="92">
        <v>133</v>
      </c>
      <c r="AW176" s="92">
        <f t="shared" si="100"/>
        <v>730</v>
      </c>
      <c r="AX176" s="86"/>
      <c r="AY176" s="86"/>
      <c r="AZ176" s="92">
        <v>323</v>
      </c>
      <c r="BA176" s="92">
        <v>158</v>
      </c>
      <c r="BB176" s="92">
        <f t="shared" si="105"/>
        <v>481</v>
      </c>
      <c r="BC176" s="143">
        <v>138</v>
      </c>
      <c r="BD176" s="38"/>
      <c r="BE176" s="315" t="s">
        <v>265</v>
      </c>
      <c r="BF176" s="897">
        <v>129</v>
      </c>
      <c r="BG176" s="897">
        <v>283</v>
      </c>
      <c r="BH176" s="898">
        <v>109</v>
      </c>
      <c r="BI176" s="898"/>
      <c r="BJ176" s="898">
        <f t="shared" si="102"/>
        <v>521</v>
      </c>
      <c r="BK176" s="898"/>
      <c r="BL176" s="898">
        <v>18</v>
      </c>
      <c r="BM176" s="615"/>
    </row>
    <row r="177" spans="1:65" s="18" customFormat="1" ht="15" customHeight="1">
      <c r="A177" s="313" t="s">
        <v>129</v>
      </c>
      <c r="B177" s="86"/>
      <c r="C177" s="86"/>
      <c r="D177" s="86"/>
      <c r="E177" s="86"/>
      <c r="F177" s="86"/>
      <c r="G177" s="86"/>
      <c r="H177" s="86"/>
      <c r="I177" s="86"/>
      <c r="J177" s="86"/>
      <c r="K177" s="991"/>
      <c r="L177" s="86"/>
      <c r="M177" s="94">
        <f t="shared" si="103"/>
        <v>0</v>
      </c>
      <c r="N177" s="266">
        <f t="shared" si="104"/>
        <v>0</v>
      </c>
      <c r="O177" s="93"/>
      <c r="P177" s="993">
        <f t="shared" si="99"/>
        <v>0</v>
      </c>
      <c r="Q177" s="93"/>
      <c r="R177" s="93"/>
      <c r="S177" s="983"/>
      <c r="T177" s="316"/>
      <c r="V177" s="197" t="s">
        <v>129</v>
      </c>
      <c r="W177" s="92"/>
      <c r="X177" s="92"/>
      <c r="Y177" s="92"/>
      <c r="Z177" s="92"/>
      <c r="AA177" s="92"/>
      <c r="AB177" s="92"/>
      <c r="AC177" s="92"/>
      <c r="AD177" s="92"/>
      <c r="AE177" s="92"/>
      <c r="AF177" s="1033"/>
      <c r="AG177" s="92"/>
      <c r="AH177" s="93">
        <f t="shared" si="97"/>
        <v>0</v>
      </c>
      <c r="AI177" s="262">
        <f t="shared" si="98"/>
        <v>0</v>
      </c>
      <c r="AJ177" s="93"/>
      <c r="AK177" s="993"/>
      <c r="AL177" s="93"/>
      <c r="AM177" s="93"/>
      <c r="AN177" s="983"/>
      <c r="AO177" s="273"/>
      <c r="AQ177" s="208" t="s">
        <v>129</v>
      </c>
      <c r="AR177" s="92"/>
      <c r="AS177" s="92"/>
      <c r="AT177" s="92"/>
      <c r="AU177" s="92"/>
      <c r="AV177" s="92"/>
      <c r="AW177" s="92">
        <f t="shared" si="100"/>
        <v>0</v>
      </c>
      <c r="AX177" s="86"/>
      <c r="AY177" s="86"/>
      <c r="AZ177" s="92"/>
      <c r="BA177" s="92"/>
      <c r="BB177" s="92">
        <f t="shared" si="105"/>
        <v>0</v>
      </c>
      <c r="BC177" s="143"/>
      <c r="BD177" s="38"/>
      <c r="BE177" s="623" t="s">
        <v>129</v>
      </c>
      <c r="BF177" s="897"/>
      <c r="BG177" s="897"/>
      <c r="BH177" s="898"/>
      <c r="BI177" s="898"/>
      <c r="BJ177" s="898">
        <f t="shared" si="102"/>
        <v>0</v>
      </c>
      <c r="BK177" s="898"/>
      <c r="BL177" s="898"/>
      <c r="BM177" s="615"/>
    </row>
    <row r="178" spans="1:65" ht="15" customHeight="1">
      <c r="A178" s="315" t="s">
        <v>250</v>
      </c>
      <c r="B178" s="86">
        <v>17481</v>
      </c>
      <c r="C178" s="86">
        <v>8521</v>
      </c>
      <c r="D178" s="86">
        <v>11653</v>
      </c>
      <c r="E178" s="86">
        <v>5576</v>
      </c>
      <c r="F178" s="86">
        <v>8146</v>
      </c>
      <c r="G178" s="86">
        <v>3855</v>
      </c>
      <c r="H178" s="86">
        <v>4625</v>
      </c>
      <c r="I178" s="86">
        <v>2200</v>
      </c>
      <c r="J178" s="86">
        <v>2734</v>
      </c>
      <c r="K178" s="991"/>
      <c r="L178" s="86">
        <v>1236</v>
      </c>
      <c r="M178" s="94">
        <f t="shared" si="103"/>
        <v>44639</v>
      </c>
      <c r="N178" s="266">
        <f t="shared" si="104"/>
        <v>21388</v>
      </c>
      <c r="O178" s="93"/>
      <c r="P178" s="993">
        <f t="shared" si="99"/>
        <v>0</v>
      </c>
      <c r="Q178" s="93"/>
      <c r="R178" s="93"/>
      <c r="S178" s="983"/>
      <c r="T178" s="316"/>
      <c r="V178" s="198" t="s">
        <v>250</v>
      </c>
      <c r="W178" s="95">
        <v>6312</v>
      </c>
      <c r="X178" s="95">
        <v>3074</v>
      </c>
      <c r="Y178" s="95">
        <v>3172</v>
      </c>
      <c r="Z178" s="95">
        <v>1512</v>
      </c>
      <c r="AA178" s="95">
        <v>2080</v>
      </c>
      <c r="AB178" s="95">
        <v>983</v>
      </c>
      <c r="AC178" s="95">
        <v>862</v>
      </c>
      <c r="AD178" s="95">
        <v>409</v>
      </c>
      <c r="AE178" s="95">
        <v>477</v>
      </c>
      <c r="AF178" s="998"/>
      <c r="AG178" s="95">
        <v>229</v>
      </c>
      <c r="AH178" s="93">
        <f t="shared" si="97"/>
        <v>12903</v>
      </c>
      <c r="AI178" s="262">
        <f t="shared" si="98"/>
        <v>6207</v>
      </c>
      <c r="AJ178" s="93"/>
      <c r="AK178" s="993"/>
      <c r="AL178" s="93"/>
      <c r="AM178" s="93"/>
      <c r="AN178" s="983"/>
      <c r="AO178" s="273"/>
      <c r="AQ178" s="209" t="s">
        <v>250</v>
      </c>
      <c r="AR178" s="92">
        <v>391</v>
      </c>
      <c r="AS178" s="92">
        <v>373</v>
      </c>
      <c r="AT178" s="92">
        <v>345</v>
      </c>
      <c r="AU178" s="92">
        <v>249</v>
      </c>
      <c r="AV178" s="92">
        <v>176</v>
      </c>
      <c r="AW178" s="92">
        <f t="shared" si="100"/>
        <v>1534</v>
      </c>
      <c r="AX178" s="86"/>
      <c r="AY178" s="86"/>
      <c r="AZ178" s="92">
        <v>789</v>
      </c>
      <c r="BA178" s="92">
        <v>177</v>
      </c>
      <c r="BB178" s="92">
        <f t="shared" si="105"/>
        <v>966</v>
      </c>
      <c r="BC178" s="143">
        <v>375</v>
      </c>
      <c r="BE178" s="625" t="s">
        <v>250</v>
      </c>
      <c r="BF178" s="898">
        <v>281</v>
      </c>
      <c r="BG178" s="898">
        <v>495</v>
      </c>
      <c r="BH178" s="898">
        <v>125</v>
      </c>
      <c r="BI178" s="898">
        <v>3</v>
      </c>
      <c r="BJ178" s="898">
        <v>904</v>
      </c>
      <c r="BK178" s="898"/>
      <c r="BL178" s="898">
        <v>10</v>
      </c>
      <c r="BM178" s="615"/>
    </row>
    <row r="179" spans="1:65" ht="15" customHeight="1">
      <c r="A179" s="315" t="s">
        <v>251</v>
      </c>
      <c r="B179" s="86">
        <v>14591</v>
      </c>
      <c r="C179" s="86">
        <v>7128</v>
      </c>
      <c r="D179" s="86">
        <v>12269</v>
      </c>
      <c r="E179" s="86">
        <v>5834</v>
      </c>
      <c r="F179" s="86">
        <v>8759</v>
      </c>
      <c r="G179" s="86">
        <v>4609</v>
      </c>
      <c r="H179" s="86">
        <v>4861</v>
      </c>
      <c r="I179" s="86">
        <v>2275</v>
      </c>
      <c r="J179" s="86">
        <v>3628</v>
      </c>
      <c r="K179" s="991"/>
      <c r="L179" s="86">
        <v>1749</v>
      </c>
      <c r="M179" s="94">
        <f t="shared" si="103"/>
        <v>44108</v>
      </c>
      <c r="N179" s="266">
        <f t="shared" si="104"/>
        <v>21595</v>
      </c>
      <c r="O179" s="93"/>
      <c r="P179" s="993">
        <f t="shared" si="99"/>
        <v>0</v>
      </c>
      <c r="Q179" s="93"/>
      <c r="R179" s="93"/>
      <c r="S179" s="983"/>
      <c r="T179" s="316"/>
      <c r="V179" s="198" t="s">
        <v>251</v>
      </c>
      <c r="W179" s="93">
        <v>189</v>
      </c>
      <c r="X179" s="93">
        <v>90</v>
      </c>
      <c r="Y179" s="93">
        <v>4243</v>
      </c>
      <c r="Z179" s="93">
        <v>1996</v>
      </c>
      <c r="AA179" s="93">
        <v>2751</v>
      </c>
      <c r="AB179" s="93">
        <v>1322</v>
      </c>
      <c r="AC179" s="93">
        <v>90</v>
      </c>
      <c r="AD179" s="93">
        <v>42</v>
      </c>
      <c r="AE179" s="93">
        <v>783</v>
      </c>
      <c r="AF179" s="993"/>
      <c r="AG179" s="93">
        <v>384</v>
      </c>
      <c r="AH179" s="93">
        <f t="shared" si="97"/>
        <v>8056</v>
      </c>
      <c r="AI179" s="262">
        <f t="shared" si="98"/>
        <v>3834</v>
      </c>
      <c r="AJ179" s="93"/>
      <c r="AK179" s="993"/>
      <c r="AL179" s="93"/>
      <c r="AM179" s="93"/>
      <c r="AN179" s="983"/>
      <c r="AO179" s="273"/>
      <c r="AQ179" s="209" t="s">
        <v>251</v>
      </c>
      <c r="AR179" s="92">
        <v>250</v>
      </c>
      <c r="AS179" s="92">
        <v>248</v>
      </c>
      <c r="AT179" s="92">
        <v>230</v>
      </c>
      <c r="AU179" s="92">
        <v>201</v>
      </c>
      <c r="AV179" s="92">
        <v>178</v>
      </c>
      <c r="AW179" s="92">
        <f t="shared" si="100"/>
        <v>1107</v>
      </c>
      <c r="AX179" s="86"/>
      <c r="AY179" s="86"/>
      <c r="AZ179" s="92">
        <v>606</v>
      </c>
      <c r="BA179" s="92">
        <v>78</v>
      </c>
      <c r="BB179" s="92">
        <f t="shared" si="105"/>
        <v>684</v>
      </c>
      <c r="BC179" s="143">
        <v>219</v>
      </c>
      <c r="BE179" s="625" t="s">
        <v>251</v>
      </c>
      <c r="BF179" s="897">
        <v>235</v>
      </c>
      <c r="BG179" s="897">
        <v>472</v>
      </c>
      <c r="BH179" s="898">
        <v>92</v>
      </c>
      <c r="BI179" s="898"/>
      <c r="BJ179" s="898">
        <f t="shared" si="102"/>
        <v>799</v>
      </c>
      <c r="BK179" s="898"/>
      <c r="BL179" s="898">
        <v>4</v>
      </c>
      <c r="BM179" s="615"/>
    </row>
    <row r="180" spans="1:65" ht="15" customHeight="1">
      <c r="A180" s="315" t="s">
        <v>252</v>
      </c>
      <c r="B180" s="86">
        <v>32421</v>
      </c>
      <c r="C180" s="86">
        <v>16113</v>
      </c>
      <c r="D180" s="86">
        <v>19755</v>
      </c>
      <c r="E180" s="86">
        <v>9777</v>
      </c>
      <c r="F180" s="86">
        <v>14571</v>
      </c>
      <c r="G180" s="86">
        <v>7191</v>
      </c>
      <c r="H180" s="86">
        <v>9075</v>
      </c>
      <c r="I180" s="86">
        <v>4378</v>
      </c>
      <c r="J180" s="86">
        <v>6262</v>
      </c>
      <c r="K180" s="991"/>
      <c r="L180" s="86">
        <v>2880</v>
      </c>
      <c r="M180" s="94">
        <f t="shared" si="103"/>
        <v>82084</v>
      </c>
      <c r="N180" s="266">
        <f t="shared" si="104"/>
        <v>40339</v>
      </c>
      <c r="O180" s="93"/>
      <c r="P180" s="993">
        <f t="shared" si="99"/>
        <v>0</v>
      </c>
      <c r="Q180" s="93"/>
      <c r="R180" s="93"/>
      <c r="S180" s="983"/>
      <c r="T180" s="316"/>
      <c r="V180" s="198" t="s">
        <v>252</v>
      </c>
      <c r="W180" s="93">
        <v>8923</v>
      </c>
      <c r="X180" s="93">
        <v>4316</v>
      </c>
      <c r="Y180" s="93">
        <v>5310</v>
      </c>
      <c r="Z180" s="93">
        <v>2582</v>
      </c>
      <c r="AA180" s="93">
        <v>3913</v>
      </c>
      <c r="AB180" s="93">
        <v>1900</v>
      </c>
      <c r="AC180" s="93">
        <v>2067</v>
      </c>
      <c r="AD180" s="93">
        <v>975</v>
      </c>
      <c r="AE180" s="93">
        <v>1303</v>
      </c>
      <c r="AF180" s="993"/>
      <c r="AG180" s="93">
        <v>618</v>
      </c>
      <c r="AH180" s="93">
        <f t="shared" si="97"/>
        <v>21516</v>
      </c>
      <c r="AI180" s="262">
        <f t="shared" si="98"/>
        <v>10391</v>
      </c>
      <c r="AJ180" s="93"/>
      <c r="AK180" s="993"/>
      <c r="AL180" s="93"/>
      <c r="AM180" s="93"/>
      <c r="AN180" s="983"/>
      <c r="AO180" s="273"/>
      <c r="AQ180" s="209" t="s">
        <v>252</v>
      </c>
      <c r="AR180" s="92">
        <v>521</v>
      </c>
      <c r="AS180" s="92">
        <v>448</v>
      </c>
      <c r="AT180" s="92">
        <v>404</v>
      </c>
      <c r="AU180" s="92">
        <v>330</v>
      </c>
      <c r="AV180" s="92">
        <v>273</v>
      </c>
      <c r="AW180" s="92">
        <f t="shared" si="100"/>
        <v>1976</v>
      </c>
      <c r="AX180" s="86"/>
      <c r="AY180" s="86"/>
      <c r="AZ180" s="92">
        <v>1248</v>
      </c>
      <c r="BA180" s="92">
        <v>132</v>
      </c>
      <c r="BB180" s="92">
        <f t="shared" si="105"/>
        <v>1380</v>
      </c>
      <c r="BC180" s="143">
        <v>433</v>
      </c>
      <c r="BE180" s="625" t="s">
        <v>252</v>
      </c>
      <c r="BF180" s="897">
        <v>542</v>
      </c>
      <c r="BG180" s="897">
        <v>828</v>
      </c>
      <c r="BH180" s="898">
        <v>215</v>
      </c>
      <c r="BI180" s="898">
        <v>5</v>
      </c>
      <c r="BJ180" s="898">
        <f t="shared" si="102"/>
        <v>1590</v>
      </c>
      <c r="BK180" s="898"/>
      <c r="BL180" s="898">
        <v>29</v>
      </c>
      <c r="BM180" s="615"/>
    </row>
    <row r="181" spans="1:65" ht="15" customHeight="1">
      <c r="A181" s="315" t="s">
        <v>253</v>
      </c>
      <c r="B181" s="86">
        <v>27105</v>
      </c>
      <c r="C181" s="86">
        <v>13320</v>
      </c>
      <c r="D181" s="86">
        <v>14952</v>
      </c>
      <c r="E181" s="86">
        <v>7180</v>
      </c>
      <c r="F181" s="86">
        <v>9986</v>
      </c>
      <c r="G181" s="86">
        <v>4723</v>
      </c>
      <c r="H181" s="86">
        <v>5275</v>
      </c>
      <c r="I181" s="86">
        <v>2444</v>
      </c>
      <c r="J181" s="86">
        <v>2875</v>
      </c>
      <c r="K181" s="991"/>
      <c r="L181" s="86">
        <v>1279</v>
      </c>
      <c r="M181" s="94">
        <f t="shared" si="103"/>
        <v>60193</v>
      </c>
      <c r="N181" s="266">
        <f t="shared" si="104"/>
        <v>28946</v>
      </c>
      <c r="O181" s="93"/>
      <c r="P181" s="993">
        <f t="shared" si="99"/>
        <v>0</v>
      </c>
      <c r="Q181" s="93"/>
      <c r="R181" s="93"/>
      <c r="S181" s="983"/>
      <c r="T181" s="316"/>
      <c r="V181" s="198" t="s">
        <v>253</v>
      </c>
      <c r="W181" s="86">
        <v>10607</v>
      </c>
      <c r="X181" s="86">
        <v>5139</v>
      </c>
      <c r="Y181" s="86">
        <v>4599</v>
      </c>
      <c r="Z181" s="86">
        <v>2169</v>
      </c>
      <c r="AA181" s="86">
        <v>3116</v>
      </c>
      <c r="AB181" s="86">
        <v>1448</v>
      </c>
      <c r="AC181" s="86">
        <v>1219</v>
      </c>
      <c r="AD181" s="86">
        <v>563</v>
      </c>
      <c r="AE181" s="86">
        <v>378</v>
      </c>
      <c r="AF181" s="991"/>
      <c r="AG181" s="86">
        <v>170</v>
      </c>
      <c r="AH181" s="93">
        <f t="shared" si="97"/>
        <v>19919</v>
      </c>
      <c r="AI181" s="262">
        <f t="shared" si="98"/>
        <v>9489</v>
      </c>
      <c r="AJ181" s="93"/>
      <c r="AK181" s="993"/>
      <c r="AL181" s="93"/>
      <c r="AM181" s="93"/>
      <c r="AN181" s="983"/>
      <c r="AO181" s="273"/>
      <c r="AQ181" s="209" t="s">
        <v>253</v>
      </c>
      <c r="AR181" s="92">
        <v>468</v>
      </c>
      <c r="AS181" s="92">
        <v>428</v>
      </c>
      <c r="AT181" s="92">
        <v>387</v>
      </c>
      <c r="AU181" s="92">
        <v>264</v>
      </c>
      <c r="AV181" s="92">
        <v>180</v>
      </c>
      <c r="AW181" s="92">
        <f t="shared" si="100"/>
        <v>1727</v>
      </c>
      <c r="AX181" s="86"/>
      <c r="AY181" s="86"/>
      <c r="AZ181" s="92">
        <v>896</v>
      </c>
      <c r="BA181" s="92">
        <v>146</v>
      </c>
      <c r="BB181" s="92">
        <f t="shared" si="105"/>
        <v>1042</v>
      </c>
      <c r="BC181" s="143">
        <v>415</v>
      </c>
      <c r="BE181" s="625" t="s">
        <v>253</v>
      </c>
      <c r="BF181" s="897">
        <v>606</v>
      </c>
      <c r="BG181" s="897">
        <v>471</v>
      </c>
      <c r="BH181" s="898">
        <v>194</v>
      </c>
      <c r="BI181" s="898"/>
      <c r="BJ181" s="898">
        <f t="shared" si="102"/>
        <v>1271</v>
      </c>
      <c r="BK181" s="898"/>
      <c r="BL181" s="898">
        <v>17</v>
      </c>
      <c r="BM181" s="615"/>
    </row>
    <row r="182" spans="1:65" ht="15" customHeight="1">
      <c r="A182" s="315" t="s">
        <v>254</v>
      </c>
      <c r="B182" s="94">
        <v>28264</v>
      </c>
      <c r="C182" s="94">
        <v>13795</v>
      </c>
      <c r="D182" s="94">
        <v>16086</v>
      </c>
      <c r="E182" s="94">
        <v>7752</v>
      </c>
      <c r="F182" s="94">
        <v>10643</v>
      </c>
      <c r="G182" s="94">
        <v>5036</v>
      </c>
      <c r="H182" s="94">
        <v>5669</v>
      </c>
      <c r="I182" s="94">
        <v>2617</v>
      </c>
      <c r="J182" s="94">
        <v>3770</v>
      </c>
      <c r="K182" s="1034"/>
      <c r="L182" s="94">
        <v>1711</v>
      </c>
      <c r="M182" s="94">
        <f t="shared" si="103"/>
        <v>64432</v>
      </c>
      <c r="N182" s="266">
        <f t="shared" si="104"/>
        <v>30911</v>
      </c>
      <c r="O182" s="310"/>
      <c r="P182" s="993">
        <f t="shared" si="99"/>
        <v>0</v>
      </c>
      <c r="Q182" s="310"/>
      <c r="R182" s="310">
        <v>0</v>
      </c>
      <c r="S182" s="982"/>
      <c r="T182" s="320">
        <v>0</v>
      </c>
      <c r="V182" s="198" t="s">
        <v>254</v>
      </c>
      <c r="W182" s="93">
        <v>9394</v>
      </c>
      <c r="X182" s="93">
        <v>4600</v>
      </c>
      <c r="Y182" s="93">
        <v>5078</v>
      </c>
      <c r="Z182" s="93">
        <v>2423</v>
      </c>
      <c r="AA182" s="93">
        <v>3222</v>
      </c>
      <c r="AB182" s="93">
        <v>1512</v>
      </c>
      <c r="AC182" s="93">
        <v>1266</v>
      </c>
      <c r="AD182" s="93">
        <v>534</v>
      </c>
      <c r="AE182" s="93">
        <v>842</v>
      </c>
      <c r="AF182" s="993"/>
      <c r="AG182" s="93">
        <v>393</v>
      </c>
      <c r="AH182" s="93">
        <f t="shared" si="97"/>
        <v>19802</v>
      </c>
      <c r="AI182" s="262">
        <f t="shared" si="98"/>
        <v>9462</v>
      </c>
      <c r="AJ182" s="310"/>
      <c r="AK182" s="992"/>
      <c r="AL182" s="310"/>
      <c r="AM182" s="310"/>
      <c r="AN182" s="982"/>
      <c r="AO182" s="311"/>
      <c r="AQ182" s="209" t="s">
        <v>254</v>
      </c>
      <c r="AR182" s="92">
        <v>439</v>
      </c>
      <c r="AS182" s="92">
        <v>395</v>
      </c>
      <c r="AT182" s="92">
        <v>327</v>
      </c>
      <c r="AU182" s="92">
        <v>220</v>
      </c>
      <c r="AV182" s="92">
        <v>157</v>
      </c>
      <c r="AW182" s="92">
        <f t="shared" si="100"/>
        <v>1538</v>
      </c>
      <c r="AX182" s="86"/>
      <c r="AY182" s="86"/>
      <c r="AZ182" s="92">
        <v>996</v>
      </c>
      <c r="BA182" s="92">
        <v>104</v>
      </c>
      <c r="BB182" s="92">
        <f t="shared" si="105"/>
        <v>1100</v>
      </c>
      <c r="BC182" s="143">
        <v>393</v>
      </c>
      <c r="BE182" s="625" t="s">
        <v>254</v>
      </c>
      <c r="BF182" s="897">
        <v>392</v>
      </c>
      <c r="BG182" s="897">
        <v>532</v>
      </c>
      <c r="BH182" s="898">
        <v>160</v>
      </c>
      <c r="BI182" s="898">
        <v>1</v>
      </c>
      <c r="BJ182" s="898">
        <f t="shared" si="102"/>
        <v>1085</v>
      </c>
      <c r="BK182" s="898"/>
      <c r="BL182" s="898">
        <v>5</v>
      </c>
      <c r="BM182" s="615"/>
    </row>
    <row r="183" spans="1:65" ht="15" customHeight="1" thickBot="1">
      <c r="A183" s="274" t="s">
        <v>255</v>
      </c>
      <c r="B183" s="221">
        <v>11650</v>
      </c>
      <c r="C183" s="221">
        <v>5748</v>
      </c>
      <c r="D183" s="221">
        <v>8223</v>
      </c>
      <c r="E183" s="221">
        <v>4016</v>
      </c>
      <c r="F183" s="221">
        <v>6282</v>
      </c>
      <c r="G183" s="221">
        <v>3113</v>
      </c>
      <c r="H183" s="221">
        <v>4275</v>
      </c>
      <c r="I183" s="221">
        <v>2108</v>
      </c>
      <c r="J183" s="221">
        <v>3670</v>
      </c>
      <c r="K183" s="901"/>
      <c r="L183" s="221">
        <v>1787</v>
      </c>
      <c r="M183" s="322">
        <f t="shared" si="103"/>
        <v>34100</v>
      </c>
      <c r="N183" s="267">
        <f t="shared" si="104"/>
        <v>16772</v>
      </c>
      <c r="O183" s="216"/>
      <c r="P183" s="993">
        <f t="shared" si="99"/>
        <v>0</v>
      </c>
      <c r="Q183" s="216"/>
      <c r="R183" s="216"/>
      <c r="S183" s="984"/>
      <c r="T183" s="275"/>
      <c r="V183" s="217" t="s">
        <v>255</v>
      </c>
      <c r="W183" s="278">
        <v>1825</v>
      </c>
      <c r="X183" s="278">
        <v>921</v>
      </c>
      <c r="Y183" s="278">
        <v>2184</v>
      </c>
      <c r="Z183" s="278">
        <v>1041</v>
      </c>
      <c r="AA183" s="278">
        <v>1636</v>
      </c>
      <c r="AB183" s="278">
        <v>804</v>
      </c>
      <c r="AC183" s="278">
        <v>660</v>
      </c>
      <c r="AD183" s="278">
        <v>304</v>
      </c>
      <c r="AE183" s="278">
        <v>802</v>
      </c>
      <c r="AF183" s="1040"/>
      <c r="AG183" s="278">
        <v>381</v>
      </c>
      <c r="AH183" s="216">
        <f t="shared" si="97"/>
        <v>7107</v>
      </c>
      <c r="AI183" s="263">
        <f t="shared" si="98"/>
        <v>3451</v>
      </c>
      <c r="AJ183" s="216"/>
      <c r="AK183" s="995"/>
      <c r="AL183" s="216"/>
      <c r="AM183" s="216"/>
      <c r="AN183" s="984"/>
      <c r="AO183" s="275"/>
      <c r="AQ183" s="210" t="s">
        <v>255</v>
      </c>
      <c r="AR183" s="211">
        <v>203</v>
      </c>
      <c r="AS183" s="211">
        <v>198</v>
      </c>
      <c r="AT183" s="211">
        <v>184</v>
      </c>
      <c r="AU183" s="211">
        <v>164</v>
      </c>
      <c r="AV183" s="211">
        <v>149</v>
      </c>
      <c r="AW183" s="211">
        <f t="shared" si="100"/>
        <v>898</v>
      </c>
      <c r="AX183" s="221"/>
      <c r="AY183" s="221"/>
      <c r="AZ183" s="211">
        <v>605</v>
      </c>
      <c r="BA183" s="211">
        <v>39</v>
      </c>
      <c r="BB183" s="211">
        <f t="shared" si="105"/>
        <v>644</v>
      </c>
      <c r="BC183" s="212">
        <v>173</v>
      </c>
      <c r="BE183" s="210" t="s">
        <v>255</v>
      </c>
      <c r="BF183" s="900">
        <v>230</v>
      </c>
      <c r="BG183" s="900">
        <v>318</v>
      </c>
      <c r="BH183" s="901">
        <v>165</v>
      </c>
      <c r="BI183" s="901"/>
      <c r="BJ183" s="901">
        <f t="shared" si="102"/>
        <v>713</v>
      </c>
      <c r="BK183" s="901"/>
      <c r="BL183" s="901">
        <v>1</v>
      </c>
      <c r="BM183" s="902"/>
    </row>
  </sheetData>
  <mergeCells count="169">
    <mergeCell ref="BE1:BM1"/>
    <mergeCell ref="BE2:BM2"/>
    <mergeCell ref="BE3:BM3"/>
    <mergeCell ref="A30:T30"/>
    <mergeCell ref="A31:T31"/>
    <mergeCell ref="V30:AO30"/>
    <mergeCell ref="V31:AO31"/>
    <mergeCell ref="AQ30:BC30"/>
    <mergeCell ref="AQ31:BC31"/>
    <mergeCell ref="BE30:BM30"/>
    <mergeCell ref="V3:AO3"/>
    <mergeCell ref="A5:A6"/>
    <mergeCell ref="B5:C5"/>
    <mergeCell ref="D5:E5"/>
    <mergeCell ref="F5:G5"/>
    <mergeCell ref="H5:I5"/>
    <mergeCell ref="J5:L5"/>
    <mergeCell ref="V1:AO1"/>
    <mergeCell ref="V2:AO2"/>
    <mergeCell ref="BC5:BC6"/>
    <mergeCell ref="BF5:BJ5"/>
    <mergeCell ref="BK5:BK6"/>
    <mergeCell ref="A104:T104"/>
    <mergeCell ref="A105:T105"/>
    <mergeCell ref="V104:AO104"/>
    <mergeCell ref="V105:AO105"/>
    <mergeCell ref="AQ104:BC104"/>
    <mergeCell ref="AQ105:BC105"/>
    <mergeCell ref="BE104:BM104"/>
    <mergeCell ref="BE105:BM105"/>
    <mergeCell ref="A70:A71"/>
    <mergeCell ref="B70:C70"/>
    <mergeCell ref="D70:E70"/>
    <mergeCell ref="F70:G70"/>
    <mergeCell ref="H70:I70"/>
    <mergeCell ref="J70:L70"/>
    <mergeCell ref="M70:N70"/>
    <mergeCell ref="V70:V71"/>
    <mergeCell ref="W70:X70"/>
    <mergeCell ref="BL70:BM70"/>
    <mergeCell ref="BC70:BC71"/>
    <mergeCell ref="Y70:Z70"/>
    <mergeCell ref="AA70:AB70"/>
    <mergeCell ref="AC70:AD70"/>
    <mergeCell ref="BF70:BJ70"/>
    <mergeCell ref="BK70:BK71"/>
    <mergeCell ref="M33:N33"/>
    <mergeCell ref="A33:A34"/>
    <mergeCell ref="B33:C33"/>
    <mergeCell ref="D33:E33"/>
    <mergeCell ref="F33:G33"/>
    <mergeCell ref="BE33:BE34"/>
    <mergeCell ref="V5:V6"/>
    <mergeCell ref="W5:X5"/>
    <mergeCell ref="Y5:Z5"/>
    <mergeCell ref="AJ5:AL5"/>
    <mergeCell ref="AM5:AO5"/>
    <mergeCell ref="AR5:AY5"/>
    <mergeCell ref="AR33:AY33"/>
    <mergeCell ref="BE31:BM31"/>
    <mergeCell ref="BE5:BE6"/>
    <mergeCell ref="BL5:BM5"/>
    <mergeCell ref="AA5:AB5"/>
    <mergeCell ref="BL33:BM33"/>
    <mergeCell ref="V33:V34"/>
    <mergeCell ref="W33:X33"/>
    <mergeCell ref="Y33:Z33"/>
    <mergeCell ref="BC33:BC34"/>
    <mergeCell ref="BF33:BJ33"/>
    <mergeCell ref="BK33:BK34"/>
    <mergeCell ref="AA33:AB33"/>
    <mergeCell ref="AC5:AD5"/>
    <mergeCell ref="AE5:AG5"/>
    <mergeCell ref="M148:N148"/>
    <mergeCell ref="V148:V149"/>
    <mergeCell ref="W148:X148"/>
    <mergeCell ref="Y148:Z148"/>
    <mergeCell ref="A145:T145"/>
    <mergeCell ref="V145:AO145"/>
    <mergeCell ref="A148:A149"/>
    <mergeCell ref="B148:C148"/>
    <mergeCell ref="D148:E148"/>
    <mergeCell ref="F148:G148"/>
    <mergeCell ref="H148:I148"/>
    <mergeCell ref="J148:L148"/>
    <mergeCell ref="AH33:AI33"/>
    <mergeCell ref="A67:T67"/>
    <mergeCell ref="A68:T68"/>
    <mergeCell ref="V67:AO67"/>
    <mergeCell ref="AA148:AB148"/>
    <mergeCell ref="AC148:AD148"/>
    <mergeCell ref="H33:I33"/>
    <mergeCell ref="J33:L33"/>
    <mergeCell ref="M5:N5"/>
    <mergeCell ref="AE70:AG70"/>
    <mergeCell ref="AH70:AI70"/>
    <mergeCell ref="AQ70:AQ71"/>
    <mergeCell ref="BE70:BE71"/>
    <mergeCell ref="BC107:BC108"/>
    <mergeCell ref="BL107:BM107"/>
    <mergeCell ref="AQ33:AQ34"/>
    <mergeCell ref="AJ33:AL33"/>
    <mergeCell ref="AM33:AO33"/>
    <mergeCell ref="BF107:BJ107"/>
    <mergeCell ref="BK107:BK108"/>
    <mergeCell ref="BE67:BM67"/>
    <mergeCell ref="BE68:BM68"/>
    <mergeCell ref="AH148:AI148"/>
    <mergeCell ref="AQ148:AQ149"/>
    <mergeCell ref="AQ145:BC145"/>
    <mergeCell ref="BE146:BM146"/>
    <mergeCell ref="BC148:BC149"/>
    <mergeCell ref="BE107:BE108"/>
    <mergeCell ref="AQ107:AQ108"/>
    <mergeCell ref="AJ70:AL70"/>
    <mergeCell ref="AM70:AO70"/>
    <mergeCell ref="BF148:BJ148"/>
    <mergeCell ref="BK148:BK149"/>
    <mergeCell ref="BE145:BM145"/>
    <mergeCell ref="BE148:BE149"/>
    <mergeCell ref="BL148:BM148"/>
    <mergeCell ref="AC107:AD107"/>
    <mergeCell ref="AR148:AY148"/>
    <mergeCell ref="O70:Q70"/>
    <mergeCell ref="R70:T70"/>
    <mergeCell ref="O107:Q107"/>
    <mergeCell ref="R107:T107"/>
    <mergeCell ref="O148:Q148"/>
    <mergeCell ref="R148:T148"/>
    <mergeCell ref="AJ148:AL148"/>
    <mergeCell ref="AM148:AO148"/>
    <mergeCell ref="A146:T146"/>
    <mergeCell ref="V146:AO146"/>
    <mergeCell ref="AQ146:BC146"/>
    <mergeCell ref="A107:A108"/>
    <mergeCell ref="B107:C107"/>
    <mergeCell ref="D107:E107"/>
    <mergeCell ref="F107:G107"/>
    <mergeCell ref="H107:I107"/>
    <mergeCell ref="J107:L107"/>
    <mergeCell ref="AE107:AG107"/>
    <mergeCell ref="AH107:AI107"/>
    <mergeCell ref="M107:N107"/>
    <mergeCell ref="V107:V108"/>
    <mergeCell ref="AE148:AG148"/>
    <mergeCell ref="W107:X107"/>
    <mergeCell ref="Y107:Z107"/>
    <mergeCell ref="AC33:AD33"/>
    <mergeCell ref="AE33:AG33"/>
    <mergeCell ref="AH5:AI5"/>
    <mergeCell ref="O5:Q5"/>
    <mergeCell ref="R5:T5"/>
    <mergeCell ref="AQ1:BC1"/>
    <mergeCell ref="AQ2:BC2"/>
    <mergeCell ref="AR70:AY70"/>
    <mergeCell ref="AR107:AY107"/>
    <mergeCell ref="AQ5:AQ6"/>
    <mergeCell ref="AQ3:BC3"/>
    <mergeCell ref="V68:AO68"/>
    <mergeCell ref="AQ67:BC67"/>
    <mergeCell ref="AQ68:BC68"/>
    <mergeCell ref="AJ107:AL107"/>
    <mergeCell ref="AM107:AO107"/>
    <mergeCell ref="R33:T33"/>
    <mergeCell ref="A1:T1"/>
    <mergeCell ref="A2:T2"/>
    <mergeCell ref="A3:T3"/>
    <mergeCell ref="O33:Q33"/>
    <mergeCell ref="AA107:AB107"/>
  </mergeCells>
  <printOptions horizontalCentered="1"/>
  <pageMargins left="0.51181102362204722" right="0.31496062992125984" top="0.15748031496062992" bottom="0.15748031496062992" header="0.31496062992125984" footer="0.31496062992125984"/>
  <pageSetup paperSize="9" scale="85" firstPageNumber="9" orientation="landscape" useFirstPageNumber="1" r:id="rId1"/>
  <headerFooter>
    <oddFooter>Page &amp;P</oddFooter>
  </headerFooter>
  <rowBreaks count="4" manualBreakCount="4">
    <brk id="29" max="16383" man="1"/>
    <brk id="66" max="16383" man="1"/>
    <brk id="103" max="16383" man="1"/>
    <brk id="1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31" workbookViewId="0">
      <selection activeCell="O27" sqref="O27:Z49"/>
    </sheetView>
  </sheetViews>
  <sheetFormatPr baseColWidth="10" defaultRowHeight="14.5"/>
  <sheetData>
    <row r="1" spans="1:20">
      <c r="A1" t="s">
        <v>312</v>
      </c>
      <c r="B1" t="s">
        <v>317</v>
      </c>
      <c r="E1" t="s">
        <v>318</v>
      </c>
      <c r="H1" t="s">
        <v>319</v>
      </c>
      <c r="K1" t="s">
        <v>320</v>
      </c>
    </row>
    <row r="2" spans="1:20">
      <c r="B2" t="s">
        <v>313</v>
      </c>
      <c r="D2" t="s">
        <v>314</v>
      </c>
      <c r="E2" t="s">
        <v>313</v>
      </c>
      <c r="G2" t="s">
        <v>314</v>
      </c>
      <c r="H2" t="s">
        <v>313</v>
      </c>
      <c r="J2" t="s">
        <v>314</v>
      </c>
      <c r="K2" t="s">
        <v>313</v>
      </c>
      <c r="M2" t="s">
        <v>314</v>
      </c>
    </row>
    <row r="3" spans="1:20">
      <c r="A3" t="s">
        <v>266</v>
      </c>
      <c r="B3">
        <v>553</v>
      </c>
      <c r="C3">
        <v>296</v>
      </c>
      <c r="D3">
        <v>257</v>
      </c>
      <c r="E3">
        <v>370</v>
      </c>
      <c r="F3">
        <v>190</v>
      </c>
      <c r="G3">
        <v>180</v>
      </c>
      <c r="H3">
        <v>653</v>
      </c>
      <c r="I3">
        <v>320</v>
      </c>
      <c r="J3">
        <v>333</v>
      </c>
      <c r="K3">
        <v>1535</v>
      </c>
      <c r="L3">
        <v>681</v>
      </c>
      <c r="M3">
        <v>854</v>
      </c>
      <c r="O3">
        <v>86</v>
      </c>
      <c r="P3">
        <v>53</v>
      </c>
      <c r="Q3">
        <v>33</v>
      </c>
      <c r="R3">
        <v>86</v>
      </c>
      <c r="S3">
        <v>40</v>
      </c>
      <c r="T3">
        <v>46</v>
      </c>
    </row>
    <row r="4" spans="1:20">
      <c r="A4" t="s">
        <v>8</v>
      </c>
      <c r="B4">
        <v>758</v>
      </c>
      <c r="C4">
        <v>390</v>
      </c>
      <c r="D4">
        <v>368</v>
      </c>
      <c r="E4">
        <v>331</v>
      </c>
      <c r="F4">
        <v>145</v>
      </c>
      <c r="G4">
        <v>186</v>
      </c>
      <c r="H4">
        <v>551</v>
      </c>
      <c r="I4">
        <v>260</v>
      </c>
      <c r="J4">
        <v>291</v>
      </c>
      <c r="K4">
        <v>894</v>
      </c>
      <c r="L4">
        <v>407</v>
      </c>
      <c r="M4">
        <v>487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</row>
    <row r="5" spans="1:20">
      <c r="A5" t="s">
        <v>13</v>
      </c>
      <c r="B5">
        <v>1151</v>
      </c>
      <c r="C5">
        <v>681</v>
      </c>
      <c r="D5">
        <v>470</v>
      </c>
      <c r="E5">
        <v>2328</v>
      </c>
      <c r="F5">
        <v>1220</v>
      </c>
      <c r="G5">
        <v>1108</v>
      </c>
      <c r="H5">
        <v>1372</v>
      </c>
      <c r="I5">
        <v>668</v>
      </c>
      <c r="J5">
        <v>704</v>
      </c>
      <c r="K5">
        <v>3336</v>
      </c>
      <c r="L5">
        <v>1421</v>
      </c>
      <c r="M5">
        <v>1915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</row>
    <row r="6" spans="1:20">
      <c r="A6" t="s">
        <v>22</v>
      </c>
      <c r="B6">
        <v>1816</v>
      </c>
      <c r="C6">
        <v>908</v>
      </c>
      <c r="D6">
        <v>908</v>
      </c>
      <c r="E6">
        <v>1379</v>
      </c>
      <c r="F6">
        <v>696</v>
      </c>
      <c r="G6">
        <v>683</v>
      </c>
      <c r="H6">
        <v>969</v>
      </c>
      <c r="I6">
        <v>518</v>
      </c>
      <c r="J6">
        <v>451</v>
      </c>
      <c r="K6">
        <v>1488</v>
      </c>
      <c r="L6">
        <v>804</v>
      </c>
      <c r="M6">
        <v>684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</row>
    <row r="7" spans="1:20">
      <c r="A7" t="s">
        <v>29</v>
      </c>
      <c r="B7">
        <v>394</v>
      </c>
      <c r="C7">
        <v>195</v>
      </c>
      <c r="D7">
        <v>199</v>
      </c>
      <c r="E7">
        <v>95</v>
      </c>
      <c r="F7">
        <v>53</v>
      </c>
      <c r="G7">
        <v>42</v>
      </c>
      <c r="H7">
        <v>103</v>
      </c>
      <c r="I7">
        <v>55</v>
      </c>
      <c r="J7">
        <v>48</v>
      </c>
      <c r="K7">
        <v>131</v>
      </c>
      <c r="L7">
        <v>71</v>
      </c>
      <c r="M7">
        <v>60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</row>
    <row r="8" spans="1:20">
      <c r="A8" t="s">
        <v>34</v>
      </c>
      <c r="B8">
        <v>257</v>
      </c>
      <c r="C8">
        <v>134</v>
      </c>
      <c r="D8">
        <v>123</v>
      </c>
      <c r="E8">
        <v>93</v>
      </c>
      <c r="F8">
        <v>54</v>
      </c>
      <c r="G8">
        <v>39</v>
      </c>
      <c r="H8">
        <v>102</v>
      </c>
      <c r="I8">
        <v>60</v>
      </c>
      <c r="J8">
        <v>42</v>
      </c>
      <c r="K8">
        <v>250</v>
      </c>
      <c r="L8">
        <v>154</v>
      </c>
      <c r="M8">
        <v>96</v>
      </c>
      <c r="O8">
        <v>27</v>
      </c>
      <c r="P8">
        <v>17</v>
      </c>
      <c r="Q8">
        <v>10</v>
      </c>
      <c r="R8">
        <v>1</v>
      </c>
      <c r="S8">
        <v>1</v>
      </c>
      <c r="T8">
        <v>0</v>
      </c>
    </row>
    <row r="9" spans="1:20">
      <c r="A9" t="s">
        <v>267</v>
      </c>
      <c r="B9">
        <v>1154</v>
      </c>
      <c r="C9">
        <v>604</v>
      </c>
      <c r="D9">
        <v>550</v>
      </c>
      <c r="E9">
        <v>606</v>
      </c>
      <c r="F9">
        <v>315</v>
      </c>
      <c r="G9">
        <v>291</v>
      </c>
      <c r="H9">
        <v>361</v>
      </c>
      <c r="I9">
        <v>207</v>
      </c>
      <c r="J9">
        <v>154</v>
      </c>
      <c r="K9">
        <v>699</v>
      </c>
      <c r="L9">
        <v>412</v>
      </c>
      <c r="M9">
        <v>287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</row>
    <row r="10" spans="1:20">
      <c r="A10" t="s">
        <v>268</v>
      </c>
      <c r="B10">
        <v>876</v>
      </c>
      <c r="C10">
        <v>522</v>
      </c>
      <c r="D10">
        <v>354</v>
      </c>
      <c r="E10">
        <v>403</v>
      </c>
      <c r="F10">
        <v>267</v>
      </c>
      <c r="G10">
        <v>136</v>
      </c>
      <c r="H10">
        <v>363</v>
      </c>
      <c r="I10">
        <v>223</v>
      </c>
      <c r="J10">
        <v>140</v>
      </c>
      <c r="K10">
        <v>989</v>
      </c>
      <c r="L10">
        <v>588</v>
      </c>
      <c r="M10">
        <v>401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</row>
    <row r="11" spans="1:20">
      <c r="A11" t="s">
        <v>54</v>
      </c>
      <c r="B11">
        <v>2057</v>
      </c>
      <c r="C11">
        <v>1014</v>
      </c>
      <c r="D11">
        <v>1043</v>
      </c>
      <c r="E11">
        <v>1213</v>
      </c>
      <c r="F11">
        <v>591</v>
      </c>
      <c r="G11">
        <v>622</v>
      </c>
      <c r="H11">
        <v>856</v>
      </c>
      <c r="I11">
        <v>413</v>
      </c>
      <c r="J11">
        <v>443</v>
      </c>
      <c r="K11">
        <v>839</v>
      </c>
      <c r="L11">
        <v>422</v>
      </c>
      <c r="M11">
        <v>417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</row>
    <row r="12" spans="1:20">
      <c r="A12" t="s">
        <v>62</v>
      </c>
      <c r="B12">
        <v>207</v>
      </c>
      <c r="C12">
        <v>118</v>
      </c>
      <c r="D12">
        <v>89</v>
      </c>
      <c r="E12">
        <v>157</v>
      </c>
      <c r="F12">
        <v>78</v>
      </c>
      <c r="G12">
        <v>79</v>
      </c>
      <c r="H12">
        <v>218</v>
      </c>
      <c r="I12">
        <v>111</v>
      </c>
      <c r="J12">
        <v>107</v>
      </c>
      <c r="K12">
        <v>263</v>
      </c>
      <c r="L12">
        <v>147</v>
      </c>
      <c r="M12">
        <v>116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</row>
    <row r="13" spans="1:20">
      <c r="A13" t="s">
        <v>66</v>
      </c>
      <c r="B13">
        <v>666</v>
      </c>
      <c r="C13">
        <v>339</v>
      </c>
      <c r="D13">
        <v>327</v>
      </c>
      <c r="E13">
        <v>402</v>
      </c>
      <c r="F13">
        <v>184</v>
      </c>
      <c r="G13">
        <v>218</v>
      </c>
      <c r="H13">
        <v>400</v>
      </c>
      <c r="I13">
        <v>223</v>
      </c>
      <c r="J13">
        <v>177</v>
      </c>
      <c r="K13">
        <v>449</v>
      </c>
      <c r="L13">
        <v>249</v>
      </c>
      <c r="M13">
        <v>200</v>
      </c>
      <c r="O13">
        <v>28</v>
      </c>
      <c r="P13">
        <v>14</v>
      </c>
      <c r="Q13">
        <v>14</v>
      </c>
      <c r="R13">
        <v>1</v>
      </c>
      <c r="S13">
        <v>1</v>
      </c>
      <c r="T13">
        <v>0</v>
      </c>
    </row>
    <row r="14" spans="1:20">
      <c r="A14" t="s">
        <v>73</v>
      </c>
      <c r="B14">
        <v>194</v>
      </c>
      <c r="C14">
        <v>92</v>
      </c>
      <c r="D14">
        <v>102</v>
      </c>
      <c r="E14">
        <v>198</v>
      </c>
      <c r="F14">
        <v>92</v>
      </c>
      <c r="G14">
        <v>106</v>
      </c>
      <c r="H14">
        <v>123</v>
      </c>
      <c r="I14">
        <v>57</v>
      </c>
      <c r="J14">
        <v>66</v>
      </c>
      <c r="K14">
        <v>201</v>
      </c>
      <c r="L14">
        <v>97</v>
      </c>
      <c r="M14">
        <v>104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</row>
    <row r="15" spans="1:20">
      <c r="A15" t="s">
        <v>76</v>
      </c>
      <c r="B15">
        <v>551</v>
      </c>
      <c r="C15">
        <v>270</v>
      </c>
      <c r="D15">
        <v>281</v>
      </c>
      <c r="E15">
        <v>247</v>
      </c>
      <c r="F15">
        <v>113</v>
      </c>
      <c r="G15">
        <v>134</v>
      </c>
      <c r="H15">
        <v>373</v>
      </c>
      <c r="I15">
        <v>194</v>
      </c>
      <c r="J15">
        <v>179</v>
      </c>
      <c r="K15">
        <v>410</v>
      </c>
      <c r="L15">
        <v>194</v>
      </c>
      <c r="M15">
        <v>216</v>
      </c>
      <c r="O15">
        <v>145</v>
      </c>
      <c r="P15">
        <v>88</v>
      </c>
      <c r="Q15">
        <v>57</v>
      </c>
      <c r="R15">
        <v>121</v>
      </c>
      <c r="S15">
        <v>66</v>
      </c>
      <c r="T15">
        <v>55</v>
      </c>
    </row>
    <row r="16" spans="1:20">
      <c r="A16" t="s">
        <v>82</v>
      </c>
      <c r="B16">
        <v>1446</v>
      </c>
      <c r="C16">
        <v>699</v>
      </c>
      <c r="D16">
        <v>747</v>
      </c>
      <c r="E16">
        <v>1088</v>
      </c>
      <c r="F16">
        <v>461</v>
      </c>
      <c r="G16">
        <v>627</v>
      </c>
      <c r="H16">
        <v>1328</v>
      </c>
      <c r="I16">
        <v>583</v>
      </c>
      <c r="J16">
        <v>745</v>
      </c>
      <c r="K16">
        <v>2124</v>
      </c>
      <c r="L16">
        <v>984</v>
      </c>
      <c r="M16">
        <v>1140</v>
      </c>
      <c r="O16">
        <v>53</v>
      </c>
      <c r="P16">
        <v>31</v>
      </c>
      <c r="Q16">
        <v>22</v>
      </c>
      <c r="R16">
        <v>3</v>
      </c>
      <c r="S16">
        <v>2</v>
      </c>
      <c r="T16">
        <v>1</v>
      </c>
    </row>
    <row r="17" spans="1:26">
      <c r="A17" t="s">
        <v>88</v>
      </c>
      <c r="B17">
        <v>248</v>
      </c>
      <c r="C17">
        <v>131</v>
      </c>
      <c r="D17">
        <v>117</v>
      </c>
      <c r="E17">
        <v>173</v>
      </c>
      <c r="F17">
        <v>89</v>
      </c>
      <c r="G17">
        <v>84</v>
      </c>
      <c r="H17">
        <v>156</v>
      </c>
      <c r="I17">
        <v>81</v>
      </c>
      <c r="J17">
        <v>75</v>
      </c>
      <c r="K17">
        <v>106</v>
      </c>
      <c r="L17">
        <v>54</v>
      </c>
      <c r="M17">
        <v>52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:26">
      <c r="A18" t="s">
        <v>92</v>
      </c>
      <c r="B18">
        <v>329</v>
      </c>
      <c r="C18">
        <v>171</v>
      </c>
      <c r="D18">
        <v>158</v>
      </c>
      <c r="E18">
        <v>392</v>
      </c>
      <c r="F18">
        <v>203</v>
      </c>
      <c r="G18">
        <v>189</v>
      </c>
      <c r="H18">
        <v>333</v>
      </c>
      <c r="I18">
        <v>130</v>
      </c>
      <c r="J18">
        <v>203</v>
      </c>
      <c r="K18">
        <v>617</v>
      </c>
      <c r="L18">
        <v>269</v>
      </c>
      <c r="M18">
        <v>348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</row>
    <row r="19" spans="1:26">
      <c r="A19" t="s">
        <v>96</v>
      </c>
      <c r="B19">
        <v>51</v>
      </c>
      <c r="C19">
        <v>30</v>
      </c>
      <c r="D19">
        <v>21</v>
      </c>
      <c r="E19">
        <v>42</v>
      </c>
      <c r="F19">
        <v>22</v>
      </c>
      <c r="G19">
        <v>20</v>
      </c>
      <c r="H19">
        <v>31</v>
      </c>
      <c r="I19">
        <v>16</v>
      </c>
      <c r="J19">
        <v>15</v>
      </c>
      <c r="K19">
        <v>52</v>
      </c>
      <c r="L19">
        <v>22</v>
      </c>
      <c r="M19">
        <v>30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</row>
    <row r="20" spans="1:26">
      <c r="A20" t="s">
        <v>102</v>
      </c>
      <c r="B20">
        <v>548</v>
      </c>
      <c r="C20">
        <v>282</v>
      </c>
      <c r="D20">
        <v>266</v>
      </c>
      <c r="E20">
        <v>311</v>
      </c>
      <c r="F20">
        <v>168</v>
      </c>
      <c r="G20">
        <v>143</v>
      </c>
      <c r="H20">
        <v>262</v>
      </c>
      <c r="I20">
        <v>146</v>
      </c>
      <c r="J20">
        <v>116</v>
      </c>
      <c r="K20">
        <v>213</v>
      </c>
      <c r="L20">
        <v>118</v>
      </c>
      <c r="M20">
        <v>95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6">
      <c r="A21" t="s">
        <v>108</v>
      </c>
      <c r="B21">
        <v>1193</v>
      </c>
      <c r="C21">
        <v>657</v>
      </c>
      <c r="D21">
        <v>536</v>
      </c>
      <c r="E21">
        <v>533</v>
      </c>
      <c r="F21">
        <v>316</v>
      </c>
      <c r="G21">
        <v>217</v>
      </c>
      <c r="H21">
        <v>583</v>
      </c>
      <c r="I21">
        <v>356</v>
      </c>
      <c r="J21">
        <v>227</v>
      </c>
      <c r="K21">
        <v>568</v>
      </c>
      <c r="L21">
        <v>347</v>
      </c>
      <c r="M21">
        <v>221</v>
      </c>
      <c r="O21">
        <v>166</v>
      </c>
      <c r="P21">
        <v>94</v>
      </c>
      <c r="Q21">
        <v>72</v>
      </c>
      <c r="R21">
        <v>26</v>
      </c>
      <c r="S21">
        <v>18</v>
      </c>
      <c r="T21">
        <v>8</v>
      </c>
    </row>
    <row r="22" spans="1:26">
      <c r="A22" t="s">
        <v>113</v>
      </c>
      <c r="B22">
        <v>1025</v>
      </c>
      <c r="C22">
        <v>570</v>
      </c>
      <c r="D22">
        <v>455</v>
      </c>
      <c r="E22">
        <v>905</v>
      </c>
      <c r="F22">
        <v>509</v>
      </c>
      <c r="G22">
        <v>396</v>
      </c>
      <c r="H22">
        <v>661</v>
      </c>
      <c r="I22">
        <v>433</v>
      </c>
      <c r="J22">
        <v>228</v>
      </c>
      <c r="K22">
        <v>798</v>
      </c>
      <c r="L22">
        <v>506</v>
      </c>
      <c r="M22">
        <v>292</v>
      </c>
      <c r="O22">
        <v>99</v>
      </c>
      <c r="P22">
        <v>49</v>
      </c>
      <c r="Q22">
        <v>50</v>
      </c>
      <c r="R22">
        <v>13</v>
      </c>
      <c r="S22">
        <v>9</v>
      </c>
      <c r="T22">
        <v>4</v>
      </c>
    </row>
    <row r="23" spans="1:26">
      <c r="A23" t="s">
        <v>121</v>
      </c>
      <c r="B23">
        <v>789</v>
      </c>
      <c r="C23">
        <v>406</v>
      </c>
      <c r="D23">
        <v>383</v>
      </c>
      <c r="E23">
        <v>471</v>
      </c>
      <c r="F23">
        <v>255</v>
      </c>
      <c r="G23">
        <v>216</v>
      </c>
      <c r="H23">
        <v>688</v>
      </c>
      <c r="I23">
        <v>318</v>
      </c>
      <c r="J23">
        <v>370</v>
      </c>
      <c r="K23">
        <v>1149</v>
      </c>
      <c r="L23">
        <v>536</v>
      </c>
      <c r="M23">
        <v>613</v>
      </c>
      <c r="O23">
        <v>62</v>
      </c>
      <c r="P23">
        <v>42</v>
      </c>
      <c r="Q23">
        <v>20</v>
      </c>
      <c r="R23">
        <v>77</v>
      </c>
      <c r="S23">
        <v>38</v>
      </c>
      <c r="T23">
        <v>39</v>
      </c>
    </row>
    <row r="24" spans="1:26">
      <c r="A24" t="s">
        <v>129</v>
      </c>
      <c r="B24">
        <v>1350</v>
      </c>
      <c r="C24">
        <v>753</v>
      </c>
      <c r="D24">
        <v>597</v>
      </c>
      <c r="E24">
        <v>739</v>
      </c>
      <c r="F24">
        <v>418</v>
      </c>
      <c r="G24">
        <v>321</v>
      </c>
      <c r="H24">
        <v>887</v>
      </c>
      <c r="I24">
        <v>561</v>
      </c>
      <c r="J24">
        <v>326</v>
      </c>
      <c r="K24">
        <v>1135</v>
      </c>
      <c r="L24">
        <v>718</v>
      </c>
      <c r="M24">
        <v>417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</row>
    <row r="25" spans="1:26">
      <c r="A25" t="s">
        <v>315</v>
      </c>
      <c r="B25">
        <v>17613</v>
      </c>
      <c r="C25">
        <v>9262</v>
      </c>
      <c r="D25">
        <v>8351</v>
      </c>
      <c r="E25">
        <v>12476</v>
      </c>
      <c r="F25">
        <v>6439</v>
      </c>
      <c r="G25">
        <v>6037</v>
      </c>
      <c r="H25">
        <v>11373</v>
      </c>
      <c r="I25">
        <v>5933</v>
      </c>
      <c r="J25">
        <v>5440</v>
      </c>
      <c r="K25">
        <v>18246</v>
      </c>
      <c r="L25">
        <v>9201</v>
      </c>
      <c r="M25">
        <v>9045</v>
      </c>
      <c r="O25">
        <v>666</v>
      </c>
      <c r="P25">
        <v>388</v>
      </c>
      <c r="Q25">
        <v>278</v>
      </c>
      <c r="R25">
        <v>328</v>
      </c>
      <c r="S25">
        <v>175</v>
      </c>
      <c r="T25">
        <v>153</v>
      </c>
    </row>
    <row r="27" spans="1:26">
      <c r="A27" s="1028"/>
      <c r="B27">
        <f>B3+O3</f>
        <v>639</v>
      </c>
      <c r="C27" s="30">
        <f t="shared" ref="C27:M27" si="0">C3+P3</f>
        <v>349</v>
      </c>
      <c r="D27" s="30">
        <f t="shared" si="0"/>
        <v>290</v>
      </c>
      <c r="E27" s="30">
        <f t="shared" si="0"/>
        <v>456</v>
      </c>
      <c r="F27" s="30">
        <f t="shared" si="0"/>
        <v>230</v>
      </c>
      <c r="G27" s="30">
        <f t="shared" si="0"/>
        <v>226</v>
      </c>
      <c r="H27" s="30">
        <f t="shared" si="0"/>
        <v>653</v>
      </c>
      <c r="I27" s="30">
        <f t="shared" si="0"/>
        <v>320</v>
      </c>
      <c r="J27" s="30">
        <f t="shared" si="0"/>
        <v>333</v>
      </c>
      <c r="K27" s="30">
        <f t="shared" si="0"/>
        <v>1535</v>
      </c>
      <c r="L27" s="30">
        <f t="shared" si="0"/>
        <v>681</v>
      </c>
      <c r="M27" s="30">
        <f t="shared" si="0"/>
        <v>854</v>
      </c>
      <c r="N27" s="1028"/>
      <c r="O27" s="30">
        <v>129</v>
      </c>
      <c r="P27" s="30">
        <v>56</v>
      </c>
      <c r="Q27" s="30">
        <v>73</v>
      </c>
      <c r="R27" s="30">
        <v>134</v>
      </c>
      <c r="S27" s="30">
        <v>64</v>
      </c>
      <c r="T27" s="30">
        <v>70</v>
      </c>
      <c r="U27" s="30">
        <v>100</v>
      </c>
      <c r="V27" s="30">
        <v>44</v>
      </c>
      <c r="W27" s="30">
        <v>56</v>
      </c>
      <c r="X27" s="30">
        <v>976</v>
      </c>
      <c r="Y27" s="30">
        <v>495</v>
      </c>
      <c r="Z27" s="30">
        <v>481</v>
      </c>
    </row>
    <row r="28" spans="1:26">
      <c r="B28" s="30">
        <f t="shared" ref="B28:B49" si="1">B4+O4</f>
        <v>758</v>
      </c>
      <c r="C28" s="30">
        <f t="shared" ref="C28:C49" si="2">C4+P4</f>
        <v>390</v>
      </c>
      <c r="D28" s="30">
        <f t="shared" ref="D28:D49" si="3">D4+Q4</f>
        <v>368</v>
      </c>
      <c r="E28" s="30">
        <f t="shared" ref="E28:E49" si="4">E4+R4</f>
        <v>331</v>
      </c>
      <c r="F28" s="30">
        <f t="shared" ref="F28:F49" si="5">F4+S4</f>
        <v>145</v>
      </c>
      <c r="G28" s="30">
        <f t="shared" ref="G28:G49" si="6">G4+T4</f>
        <v>186</v>
      </c>
      <c r="H28" s="30">
        <f t="shared" ref="H28:H49" si="7">H4+U4</f>
        <v>551</v>
      </c>
      <c r="I28" s="30">
        <f t="shared" ref="I28:I49" si="8">I4+V4</f>
        <v>260</v>
      </c>
      <c r="J28" s="30">
        <f t="shared" ref="J28:J49" si="9">J4+W4</f>
        <v>291</v>
      </c>
      <c r="K28" s="30">
        <f t="shared" ref="K28:K49" si="10">K4+X4</f>
        <v>894</v>
      </c>
      <c r="L28" s="30">
        <f t="shared" ref="L28:L49" si="11">L4+Y4</f>
        <v>407</v>
      </c>
      <c r="M28" s="30">
        <f t="shared" ref="M28:M49" si="12">M4+Z4</f>
        <v>487</v>
      </c>
      <c r="O28" s="30">
        <v>166</v>
      </c>
      <c r="P28" s="30">
        <v>92</v>
      </c>
      <c r="Q28" s="30">
        <v>74</v>
      </c>
      <c r="R28" s="30">
        <v>94</v>
      </c>
      <c r="S28" s="30">
        <v>41</v>
      </c>
      <c r="T28" s="30">
        <v>53</v>
      </c>
      <c r="U28" s="30">
        <v>99</v>
      </c>
      <c r="V28" s="30">
        <v>40</v>
      </c>
      <c r="W28" s="30">
        <v>59</v>
      </c>
      <c r="X28" s="30">
        <v>241</v>
      </c>
      <c r="Y28" s="30">
        <v>117</v>
      </c>
      <c r="Z28" s="30">
        <v>124</v>
      </c>
    </row>
    <row r="29" spans="1:26">
      <c r="B29" s="30">
        <f t="shared" si="1"/>
        <v>1151</v>
      </c>
      <c r="C29" s="30">
        <f t="shared" si="2"/>
        <v>681</v>
      </c>
      <c r="D29" s="30">
        <f t="shared" si="3"/>
        <v>470</v>
      </c>
      <c r="E29" s="30">
        <f t="shared" si="4"/>
        <v>2328</v>
      </c>
      <c r="F29" s="30">
        <f t="shared" si="5"/>
        <v>1220</v>
      </c>
      <c r="G29" s="30">
        <f t="shared" si="6"/>
        <v>1108</v>
      </c>
      <c r="H29" s="30">
        <f t="shared" si="7"/>
        <v>1372</v>
      </c>
      <c r="I29" s="30">
        <f t="shared" si="8"/>
        <v>668</v>
      </c>
      <c r="J29" s="30">
        <f t="shared" si="9"/>
        <v>704</v>
      </c>
      <c r="K29" s="30">
        <f t="shared" si="10"/>
        <v>3336</v>
      </c>
      <c r="L29" s="30">
        <f t="shared" si="11"/>
        <v>1421</v>
      </c>
      <c r="M29" s="30">
        <f t="shared" si="12"/>
        <v>1915</v>
      </c>
      <c r="O29" s="30">
        <v>1472</v>
      </c>
      <c r="P29" s="30">
        <v>864</v>
      </c>
      <c r="Q29" s="30">
        <v>608</v>
      </c>
      <c r="R29" s="30">
        <v>1101</v>
      </c>
      <c r="S29" s="30">
        <v>622</v>
      </c>
      <c r="T29" s="30">
        <v>479</v>
      </c>
      <c r="U29" s="30">
        <v>1047</v>
      </c>
      <c r="V29" s="30">
        <v>515</v>
      </c>
      <c r="W29" s="30">
        <v>532</v>
      </c>
      <c r="X29" s="30">
        <v>2414</v>
      </c>
      <c r="Y29" s="30">
        <v>1135</v>
      </c>
      <c r="Z29" s="30">
        <v>1279</v>
      </c>
    </row>
    <row r="30" spans="1:26">
      <c r="B30" s="30">
        <f t="shared" si="1"/>
        <v>1816</v>
      </c>
      <c r="C30" s="30">
        <f t="shared" si="2"/>
        <v>908</v>
      </c>
      <c r="D30" s="30">
        <f t="shared" si="3"/>
        <v>908</v>
      </c>
      <c r="E30" s="30">
        <f t="shared" si="4"/>
        <v>1379</v>
      </c>
      <c r="F30" s="30">
        <f t="shared" si="5"/>
        <v>696</v>
      </c>
      <c r="G30" s="30">
        <f t="shared" si="6"/>
        <v>683</v>
      </c>
      <c r="H30" s="30">
        <f t="shared" si="7"/>
        <v>969</v>
      </c>
      <c r="I30" s="30">
        <f t="shared" si="8"/>
        <v>518</v>
      </c>
      <c r="J30" s="30">
        <f t="shared" si="9"/>
        <v>451</v>
      </c>
      <c r="K30" s="30">
        <f t="shared" si="10"/>
        <v>1488</v>
      </c>
      <c r="L30" s="30">
        <f t="shared" si="11"/>
        <v>804</v>
      </c>
      <c r="M30" s="30">
        <f t="shared" si="12"/>
        <v>684</v>
      </c>
      <c r="O30" s="30">
        <v>255</v>
      </c>
      <c r="P30" s="30">
        <v>135</v>
      </c>
      <c r="Q30" s="30">
        <v>120</v>
      </c>
      <c r="R30" s="30">
        <v>181</v>
      </c>
      <c r="S30" s="30">
        <v>81</v>
      </c>
      <c r="T30" s="30">
        <v>100</v>
      </c>
      <c r="U30" s="30">
        <v>128</v>
      </c>
      <c r="V30" s="30">
        <v>63</v>
      </c>
      <c r="W30" s="30">
        <v>65</v>
      </c>
      <c r="X30" s="30">
        <v>398</v>
      </c>
      <c r="Y30" s="30">
        <v>192</v>
      </c>
      <c r="Z30" s="30">
        <v>206</v>
      </c>
    </row>
    <row r="31" spans="1:26">
      <c r="B31" s="30">
        <f t="shared" si="1"/>
        <v>394</v>
      </c>
      <c r="C31" s="30">
        <f t="shared" si="2"/>
        <v>195</v>
      </c>
      <c r="D31" s="30">
        <f t="shared" si="3"/>
        <v>199</v>
      </c>
      <c r="E31" s="30">
        <f t="shared" si="4"/>
        <v>95</v>
      </c>
      <c r="F31" s="30">
        <f t="shared" si="5"/>
        <v>53</v>
      </c>
      <c r="G31" s="30">
        <f t="shared" si="6"/>
        <v>42</v>
      </c>
      <c r="H31" s="30">
        <f t="shared" si="7"/>
        <v>103</v>
      </c>
      <c r="I31" s="30">
        <f t="shared" si="8"/>
        <v>55</v>
      </c>
      <c r="J31" s="30">
        <f t="shared" si="9"/>
        <v>48</v>
      </c>
      <c r="K31" s="30">
        <f t="shared" si="10"/>
        <v>131</v>
      </c>
      <c r="L31" s="30">
        <f t="shared" si="11"/>
        <v>71</v>
      </c>
      <c r="M31" s="30">
        <f t="shared" si="12"/>
        <v>60</v>
      </c>
      <c r="O31" s="30">
        <v>17</v>
      </c>
      <c r="P31" s="30">
        <v>7</v>
      </c>
      <c r="Q31" s="30">
        <v>10</v>
      </c>
      <c r="R31" s="30">
        <v>15</v>
      </c>
      <c r="S31" s="30">
        <v>9</v>
      </c>
      <c r="T31" s="30">
        <v>6</v>
      </c>
      <c r="U31" s="30">
        <v>8</v>
      </c>
      <c r="V31" s="30">
        <v>3</v>
      </c>
      <c r="W31" s="30">
        <v>5</v>
      </c>
      <c r="X31" s="30">
        <v>9</v>
      </c>
      <c r="Y31" s="30">
        <v>3</v>
      </c>
      <c r="Z31" s="30">
        <v>6</v>
      </c>
    </row>
    <row r="32" spans="1:26">
      <c r="B32" s="30">
        <f t="shared" si="1"/>
        <v>284</v>
      </c>
      <c r="C32" s="30">
        <f t="shared" si="2"/>
        <v>151</v>
      </c>
      <c r="D32" s="30">
        <f t="shared" si="3"/>
        <v>133</v>
      </c>
      <c r="E32" s="30">
        <f t="shared" si="4"/>
        <v>94</v>
      </c>
      <c r="F32" s="30">
        <f t="shared" si="5"/>
        <v>55</v>
      </c>
      <c r="G32" s="30">
        <f t="shared" si="6"/>
        <v>39</v>
      </c>
      <c r="H32" s="30">
        <f t="shared" si="7"/>
        <v>102</v>
      </c>
      <c r="I32" s="30">
        <f t="shared" si="8"/>
        <v>60</v>
      </c>
      <c r="J32" s="30">
        <f t="shared" si="9"/>
        <v>42</v>
      </c>
      <c r="K32" s="30">
        <f t="shared" si="10"/>
        <v>250</v>
      </c>
      <c r="L32" s="30">
        <f t="shared" si="11"/>
        <v>154</v>
      </c>
      <c r="M32" s="30">
        <f t="shared" si="12"/>
        <v>96</v>
      </c>
      <c r="O32" s="30">
        <v>33</v>
      </c>
      <c r="P32" s="30">
        <v>17</v>
      </c>
      <c r="Q32" s="30">
        <v>16</v>
      </c>
      <c r="R32" s="30">
        <v>51</v>
      </c>
      <c r="S32" s="30">
        <v>28</v>
      </c>
      <c r="T32" s="30">
        <v>23</v>
      </c>
      <c r="U32" s="30">
        <v>31</v>
      </c>
      <c r="V32" s="30">
        <v>11</v>
      </c>
      <c r="W32" s="30">
        <v>20</v>
      </c>
      <c r="X32" s="30">
        <v>49</v>
      </c>
      <c r="Y32" s="30">
        <v>22</v>
      </c>
      <c r="Z32" s="30">
        <v>27</v>
      </c>
    </row>
    <row r="33" spans="2:26">
      <c r="B33" s="30">
        <f t="shared" si="1"/>
        <v>1154</v>
      </c>
      <c r="C33" s="30">
        <f t="shared" si="2"/>
        <v>604</v>
      </c>
      <c r="D33" s="30">
        <f t="shared" si="3"/>
        <v>550</v>
      </c>
      <c r="E33" s="30">
        <f t="shared" si="4"/>
        <v>606</v>
      </c>
      <c r="F33" s="30">
        <f t="shared" si="5"/>
        <v>315</v>
      </c>
      <c r="G33" s="30">
        <f t="shared" si="6"/>
        <v>291</v>
      </c>
      <c r="H33" s="30">
        <f t="shared" si="7"/>
        <v>361</v>
      </c>
      <c r="I33" s="30">
        <f t="shared" si="8"/>
        <v>207</v>
      </c>
      <c r="J33" s="30">
        <f t="shared" si="9"/>
        <v>154</v>
      </c>
      <c r="K33" s="30">
        <f t="shared" si="10"/>
        <v>699</v>
      </c>
      <c r="L33" s="30">
        <f t="shared" si="11"/>
        <v>412</v>
      </c>
      <c r="M33" s="30">
        <f t="shared" si="12"/>
        <v>287</v>
      </c>
      <c r="O33" s="30">
        <v>263</v>
      </c>
      <c r="P33" s="30">
        <v>120</v>
      </c>
      <c r="Q33" s="30">
        <v>143</v>
      </c>
      <c r="R33" s="30">
        <v>124</v>
      </c>
      <c r="S33" s="30">
        <v>62</v>
      </c>
      <c r="T33" s="30">
        <v>62</v>
      </c>
      <c r="U33" s="30">
        <v>92</v>
      </c>
      <c r="V33" s="30">
        <v>42</v>
      </c>
      <c r="W33" s="30">
        <v>50</v>
      </c>
      <c r="X33" s="30">
        <v>32</v>
      </c>
      <c r="Y33" s="30">
        <v>11</v>
      </c>
      <c r="Z33" s="30">
        <v>21</v>
      </c>
    </row>
    <row r="34" spans="2:26">
      <c r="B34" s="30">
        <f t="shared" si="1"/>
        <v>876</v>
      </c>
      <c r="C34" s="30">
        <f t="shared" si="2"/>
        <v>522</v>
      </c>
      <c r="D34" s="30">
        <f t="shared" si="3"/>
        <v>354</v>
      </c>
      <c r="E34" s="30">
        <f t="shared" si="4"/>
        <v>403</v>
      </c>
      <c r="F34" s="30">
        <f t="shared" si="5"/>
        <v>267</v>
      </c>
      <c r="G34" s="30">
        <f t="shared" si="6"/>
        <v>136</v>
      </c>
      <c r="H34" s="30">
        <f t="shared" si="7"/>
        <v>363</v>
      </c>
      <c r="I34" s="30">
        <f t="shared" si="8"/>
        <v>223</v>
      </c>
      <c r="J34" s="30">
        <f t="shared" si="9"/>
        <v>140</v>
      </c>
      <c r="K34" s="30">
        <f t="shared" si="10"/>
        <v>989</v>
      </c>
      <c r="L34" s="30">
        <f t="shared" si="11"/>
        <v>588</v>
      </c>
      <c r="M34" s="30">
        <f t="shared" si="12"/>
        <v>401</v>
      </c>
      <c r="O34" s="30">
        <v>58</v>
      </c>
      <c r="P34" s="30">
        <v>25</v>
      </c>
      <c r="Q34" s="30">
        <v>33</v>
      </c>
      <c r="R34" s="30">
        <v>38</v>
      </c>
      <c r="S34" s="30">
        <v>24</v>
      </c>
      <c r="T34" s="30">
        <v>14</v>
      </c>
      <c r="U34" s="30">
        <v>65</v>
      </c>
      <c r="V34" s="30">
        <v>41</v>
      </c>
      <c r="W34" s="30">
        <v>24</v>
      </c>
      <c r="X34" s="30">
        <v>95</v>
      </c>
      <c r="Y34" s="30">
        <v>55</v>
      </c>
      <c r="Z34" s="30">
        <v>40</v>
      </c>
    </row>
    <row r="35" spans="2:26">
      <c r="B35" s="30">
        <f t="shared" si="1"/>
        <v>2057</v>
      </c>
      <c r="C35" s="30">
        <f t="shared" si="2"/>
        <v>1014</v>
      </c>
      <c r="D35" s="30">
        <f t="shared" si="3"/>
        <v>1043</v>
      </c>
      <c r="E35" s="30">
        <f t="shared" si="4"/>
        <v>1213</v>
      </c>
      <c r="F35" s="30">
        <f t="shared" si="5"/>
        <v>591</v>
      </c>
      <c r="G35" s="30">
        <f t="shared" si="6"/>
        <v>622</v>
      </c>
      <c r="H35" s="30">
        <f t="shared" si="7"/>
        <v>856</v>
      </c>
      <c r="I35" s="30">
        <f t="shared" si="8"/>
        <v>413</v>
      </c>
      <c r="J35" s="30">
        <f t="shared" si="9"/>
        <v>443</v>
      </c>
      <c r="K35" s="30">
        <f t="shared" si="10"/>
        <v>839</v>
      </c>
      <c r="L35" s="30">
        <f t="shared" si="11"/>
        <v>422</v>
      </c>
      <c r="M35" s="30">
        <f t="shared" si="12"/>
        <v>417</v>
      </c>
      <c r="O35" s="30">
        <v>228</v>
      </c>
      <c r="P35" s="30">
        <v>118</v>
      </c>
      <c r="Q35" s="30">
        <v>110</v>
      </c>
      <c r="R35" s="30">
        <v>140</v>
      </c>
      <c r="S35" s="30">
        <v>64</v>
      </c>
      <c r="T35" s="30">
        <v>76</v>
      </c>
      <c r="U35" s="30">
        <v>147</v>
      </c>
      <c r="V35" s="30">
        <v>68</v>
      </c>
      <c r="W35" s="30">
        <v>79</v>
      </c>
      <c r="X35" s="30">
        <v>224</v>
      </c>
      <c r="Y35" s="30">
        <v>101</v>
      </c>
      <c r="Z35" s="30">
        <v>123</v>
      </c>
    </row>
    <row r="36" spans="2:26">
      <c r="B36" s="30">
        <f t="shared" si="1"/>
        <v>207</v>
      </c>
      <c r="C36" s="30">
        <f t="shared" si="2"/>
        <v>118</v>
      </c>
      <c r="D36" s="30">
        <f t="shared" si="3"/>
        <v>89</v>
      </c>
      <c r="E36" s="30">
        <f t="shared" si="4"/>
        <v>157</v>
      </c>
      <c r="F36" s="30">
        <f t="shared" si="5"/>
        <v>78</v>
      </c>
      <c r="G36" s="30">
        <f t="shared" si="6"/>
        <v>79</v>
      </c>
      <c r="H36" s="30">
        <f t="shared" si="7"/>
        <v>218</v>
      </c>
      <c r="I36" s="30">
        <f t="shared" si="8"/>
        <v>111</v>
      </c>
      <c r="J36" s="30">
        <f t="shared" si="9"/>
        <v>107</v>
      </c>
      <c r="K36" s="30">
        <f t="shared" si="10"/>
        <v>263</v>
      </c>
      <c r="L36" s="30">
        <f t="shared" si="11"/>
        <v>147</v>
      </c>
      <c r="M36" s="30">
        <f t="shared" si="12"/>
        <v>116</v>
      </c>
      <c r="O36" s="30">
        <v>20</v>
      </c>
      <c r="P36" s="30">
        <v>11</v>
      </c>
      <c r="Q36" s="30">
        <v>9</v>
      </c>
      <c r="R36" s="30">
        <v>13</v>
      </c>
      <c r="S36" s="30">
        <v>6</v>
      </c>
      <c r="T36" s="30">
        <v>7</v>
      </c>
      <c r="U36" s="30">
        <v>11</v>
      </c>
      <c r="V36" s="30">
        <v>5</v>
      </c>
      <c r="W36" s="30">
        <v>6</v>
      </c>
      <c r="X36" s="30">
        <v>17</v>
      </c>
      <c r="Y36" s="30">
        <v>3</v>
      </c>
      <c r="Z36" s="30">
        <v>14</v>
      </c>
    </row>
    <row r="37" spans="2:26">
      <c r="B37" s="30">
        <f t="shared" si="1"/>
        <v>694</v>
      </c>
      <c r="C37" s="30">
        <f t="shared" si="2"/>
        <v>353</v>
      </c>
      <c r="D37" s="30">
        <f t="shared" si="3"/>
        <v>341</v>
      </c>
      <c r="E37" s="30">
        <f t="shared" si="4"/>
        <v>403</v>
      </c>
      <c r="F37" s="30">
        <f t="shared" si="5"/>
        <v>185</v>
      </c>
      <c r="G37" s="30">
        <f t="shared" si="6"/>
        <v>218</v>
      </c>
      <c r="H37" s="30">
        <f t="shared" si="7"/>
        <v>400</v>
      </c>
      <c r="I37" s="30">
        <f t="shared" si="8"/>
        <v>223</v>
      </c>
      <c r="J37" s="30">
        <f t="shared" si="9"/>
        <v>177</v>
      </c>
      <c r="K37" s="30">
        <f t="shared" si="10"/>
        <v>449</v>
      </c>
      <c r="L37" s="30">
        <f t="shared" si="11"/>
        <v>249</v>
      </c>
      <c r="M37" s="30">
        <f t="shared" si="12"/>
        <v>200</v>
      </c>
      <c r="O37" s="30">
        <v>320</v>
      </c>
      <c r="P37" s="30">
        <v>169</v>
      </c>
      <c r="Q37" s="30">
        <v>151</v>
      </c>
      <c r="R37" s="30">
        <v>232</v>
      </c>
      <c r="S37" s="30">
        <v>91</v>
      </c>
      <c r="T37" s="30">
        <v>141</v>
      </c>
      <c r="U37" s="30">
        <v>221</v>
      </c>
      <c r="V37" s="30">
        <v>91</v>
      </c>
      <c r="W37" s="30">
        <v>130</v>
      </c>
      <c r="X37" s="30">
        <v>292</v>
      </c>
      <c r="Y37" s="30">
        <v>147</v>
      </c>
      <c r="Z37" s="30">
        <v>145</v>
      </c>
    </row>
    <row r="38" spans="2:26">
      <c r="B38" s="30">
        <f t="shared" si="1"/>
        <v>194</v>
      </c>
      <c r="C38" s="30">
        <f t="shared" si="2"/>
        <v>92</v>
      </c>
      <c r="D38" s="30">
        <f t="shared" si="3"/>
        <v>102</v>
      </c>
      <c r="E38" s="30">
        <f t="shared" si="4"/>
        <v>198</v>
      </c>
      <c r="F38" s="30">
        <f t="shared" si="5"/>
        <v>92</v>
      </c>
      <c r="G38" s="30">
        <f t="shared" si="6"/>
        <v>106</v>
      </c>
      <c r="H38" s="30">
        <f t="shared" si="7"/>
        <v>123</v>
      </c>
      <c r="I38" s="30">
        <f t="shared" si="8"/>
        <v>57</v>
      </c>
      <c r="J38" s="30">
        <f t="shared" si="9"/>
        <v>66</v>
      </c>
      <c r="K38" s="30">
        <f t="shared" si="10"/>
        <v>201</v>
      </c>
      <c r="L38" s="30">
        <f t="shared" si="11"/>
        <v>97</v>
      </c>
      <c r="M38" s="30">
        <f t="shared" si="12"/>
        <v>104</v>
      </c>
      <c r="O38" s="30">
        <v>166</v>
      </c>
      <c r="P38" s="30">
        <v>92</v>
      </c>
      <c r="Q38" s="30">
        <v>74</v>
      </c>
      <c r="R38" s="30">
        <v>123</v>
      </c>
      <c r="S38" s="30">
        <v>60</v>
      </c>
      <c r="T38" s="30">
        <v>63</v>
      </c>
      <c r="U38" s="30">
        <v>81</v>
      </c>
      <c r="V38" s="30">
        <v>43</v>
      </c>
      <c r="W38" s="30">
        <v>38</v>
      </c>
      <c r="X38" s="30">
        <v>240</v>
      </c>
      <c r="Y38" s="30">
        <v>113</v>
      </c>
      <c r="Z38" s="30">
        <v>127</v>
      </c>
    </row>
    <row r="39" spans="2:26">
      <c r="B39" s="30">
        <f t="shared" si="1"/>
        <v>696</v>
      </c>
      <c r="C39" s="30">
        <f t="shared" si="2"/>
        <v>358</v>
      </c>
      <c r="D39" s="30">
        <f t="shared" si="3"/>
        <v>338</v>
      </c>
      <c r="E39" s="30">
        <f t="shared" si="4"/>
        <v>368</v>
      </c>
      <c r="F39" s="30">
        <f t="shared" si="5"/>
        <v>179</v>
      </c>
      <c r="G39" s="30">
        <f t="shared" si="6"/>
        <v>189</v>
      </c>
      <c r="H39" s="30">
        <f t="shared" si="7"/>
        <v>373</v>
      </c>
      <c r="I39" s="30">
        <f t="shared" si="8"/>
        <v>194</v>
      </c>
      <c r="J39" s="30">
        <f t="shared" si="9"/>
        <v>179</v>
      </c>
      <c r="K39" s="30">
        <f t="shared" si="10"/>
        <v>410</v>
      </c>
      <c r="L39" s="30">
        <f t="shared" si="11"/>
        <v>194</v>
      </c>
      <c r="M39" s="30">
        <f t="shared" si="12"/>
        <v>216</v>
      </c>
      <c r="O39" s="30">
        <v>549</v>
      </c>
      <c r="P39" s="30">
        <v>267</v>
      </c>
      <c r="Q39" s="30">
        <v>282</v>
      </c>
      <c r="R39" s="30">
        <v>314</v>
      </c>
      <c r="S39" s="30">
        <v>147</v>
      </c>
      <c r="T39" s="30">
        <v>167</v>
      </c>
      <c r="U39" s="30">
        <v>281</v>
      </c>
      <c r="V39" s="30">
        <v>122</v>
      </c>
      <c r="W39" s="30">
        <v>159</v>
      </c>
      <c r="X39" s="30">
        <v>385</v>
      </c>
      <c r="Y39" s="30">
        <v>174</v>
      </c>
      <c r="Z39" s="30">
        <v>211</v>
      </c>
    </row>
    <row r="40" spans="2:26">
      <c r="B40" s="30">
        <f t="shared" si="1"/>
        <v>1499</v>
      </c>
      <c r="C40" s="30">
        <f t="shared" si="2"/>
        <v>730</v>
      </c>
      <c r="D40" s="30">
        <f t="shared" si="3"/>
        <v>769</v>
      </c>
      <c r="E40" s="30">
        <f t="shared" si="4"/>
        <v>1091</v>
      </c>
      <c r="F40" s="30">
        <f t="shared" si="5"/>
        <v>463</v>
      </c>
      <c r="G40" s="30">
        <f t="shared" si="6"/>
        <v>628</v>
      </c>
      <c r="H40" s="30">
        <f t="shared" si="7"/>
        <v>1328</v>
      </c>
      <c r="I40" s="30">
        <f t="shared" si="8"/>
        <v>583</v>
      </c>
      <c r="J40" s="30">
        <f t="shared" si="9"/>
        <v>745</v>
      </c>
      <c r="K40" s="30">
        <f t="shared" si="10"/>
        <v>2124</v>
      </c>
      <c r="L40" s="30">
        <f t="shared" si="11"/>
        <v>984</v>
      </c>
      <c r="M40" s="30">
        <f t="shared" si="12"/>
        <v>1140</v>
      </c>
      <c r="O40" s="30">
        <v>452</v>
      </c>
      <c r="P40" s="30">
        <v>242</v>
      </c>
      <c r="Q40" s="30">
        <v>210</v>
      </c>
      <c r="R40" s="30">
        <v>392</v>
      </c>
      <c r="S40" s="30">
        <v>204</v>
      </c>
      <c r="T40" s="30">
        <v>188</v>
      </c>
      <c r="U40" s="30">
        <v>282</v>
      </c>
      <c r="V40" s="30">
        <v>132</v>
      </c>
      <c r="W40" s="30">
        <v>150</v>
      </c>
      <c r="X40" s="30">
        <v>465</v>
      </c>
      <c r="Y40" s="30">
        <v>208</v>
      </c>
      <c r="Z40" s="30">
        <v>257</v>
      </c>
    </row>
    <row r="41" spans="2:26">
      <c r="B41" s="30">
        <f t="shared" si="1"/>
        <v>248</v>
      </c>
      <c r="C41" s="30">
        <f t="shared" si="2"/>
        <v>131</v>
      </c>
      <c r="D41" s="30">
        <f t="shared" si="3"/>
        <v>117</v>
      </c>
      <c r="E41" s="30">
        <f t="shared" si="4"/>
        <v>173</v>
      </c>
      <c r="F41" s="30">
        <f t="shared" si="5"/>
        <v>89</v>
      </c>
      <c r="G41" s="30">
        <f t="shared" si="6"/>
        <v>84</v>
      </c>
      <c r="H41" s="30">
        <f t="shared" si="7"/>
        <v>156</v>
      </c>
      <c r="I41" s="30">
        <f t="shared" si="8"/>
        <v>81</v>
      </c>
      <c r="J41" s="30">
        <f t="shared" si="9"/>
        <v>75</v>
      </c>
      <c r="K41" s="30">
        <f t="shared" si="10"/>
        <v>106</v>
      </c>
      <c r="L41" s="30">
        <f t="shared" si="11"/>
        <v>54</v>
      </c>
      <c r="M41" s="30">
        <f t="shared" si="12"/>
        <v>52</v>
      </c>
      <c r="O41" s="30">
        <v>90</v>
      </c>
      <c r="P41" s="30">
        <v>49</v>
      </c>
      <c r="Q41" s="30">
        <v>41</v>
      </c>
      <c r="R41" s="30">
        <v>32</v>
      </c>
      <c r="S41" s="30">
        <v>12</v>
      </c>
      <c r="T41" s="30">
        <v>20</v>
      </c>
      <c r="U41" s="30">
        <v>32</v>
      </c>
      <c r="V41" s="30">
        <v>11</v>
      </c>
      <c r="W41" s="30">
        <v>21</v>
      </c>
      <c r="X41" s="30">
        <v>5</v>
      </c>
      <c r="Y41" s="30">
        <v>3</v>
      </c>
      <c r="Z41" s="30">
        <v>2</v>
      </c>
    </row>
    <row r="42" spans="2:26">
      <c r="B42" s="30">
        <f t="shared" si="1"/>
        <v>329</v>
      </c>
      <c r="C42" s="30">
        <f t="shared" si="2"/>
        <v>171</v>
      </c>
      <c r="D42" s="30">
        <f t="shared" si="3"/>
        <v>158</v>
      </c>
      <c r="E42" s="30">
        <f t="shared" si="4"/>
        <v>392</v>
      </c>
      <c r="F42" s="30">
        <f t="shared" si="5"/>
        <v>203</v>
      </c>
      <c r="G42" s="30">
        <f t="shared" si="6"/>
        <v>189</v>
      </c>
      <c r="H42" s="30">
        <f t="shared" si="7"/>
        <v>333</v>
      </c>
      <c r="I42" s="30">
        <f t="shared" si="8"/>
        <v>130</v>
      </c>
      <c r="J42" s="30">
        <f t="shared" si="9"/>
        <v>203</v>
      </c>
      <c r="K42" s="30">
        <f t="shared" si="10"/>
        <v>617</v>
      </c>
      <c r="L42" s="30">
        <f t="shared" si="11"/>
        <v>269</v>
      </c>
      <c r="M42" s="30">
        <f t="shared" si="12"/>
        <v>348</v>
      </c>
      <c r="O42" s="30">
        <v>253</v>
      </c>
      <c r="P42" s="30">
        <v>142</v>
      </c>
      <c r="Q42" s="30">
        <v>111</v>
      </c>
      <c r="R42" s="30">
        <v>148</v>
      </c>
      <c r="S42" s="30">
        <v>71</v>
      </c>
      <c r="T42" s="30">
        <v>77</v>
      </c>
      <c r="U42" s="30">
        <v>162</v>
      </c>
      <c r="V42" s="30">
        <v>74</v>
      </c>
      <c r="W42" s="30">
        <v>88</v>
      </c>
      <c r="X42" s="30">
        <v>441</v>
      </c>
      <c r="Y42" s="30">
        <v>195</v>
      </c>
      <c r="Z42" s="30">
        <v>246</v>
      </c>
    </row>
    <row r="43" spans="2:26">
      <c r="B43" s="30">
        <f t="shared" si="1"/>
        <v>51</v>
      </c>
      <c r="C43" s="30">
        <f t="shared" si="2"/>
        <v>30</v>
      </c>
      <c r="D43" s="30">
        <f t="shared" si="3"/>
        <v>21</v>
      </c>
      <c r="E43" s="30">
        <f t="shared" si="4"/>
        <v>42</v>
      </c>
      <c r="F43" s="30">
        <f t="shared" si="5"/>
        <v>22</v>
      </c>
      <c r="G43" s="30">
        <f t="shared" si="6"/>
        <v>20</v>
      </c>
      <c r="H43" s="30">
        <f t="shared" si="7"/>
        <v>31</v>
      </c>
      <c r="I43" s="30">
        <f t="shared" si="8"/>
        <v>16</v>
      </c>
      <c r="J43" s="30">
        <f t="shared" si="9"/>
        <v>15</v>
      </c>
      <c r="K43" s="30">
        <f t="shared" si="10"/>
        <v>52</v>
      </c>
      <c r="L43" s="30">
        <f t="shared" si="11"/>
        <v>22</v>
      </c>
      <c r="M43" s="30">
        <f t="shared" si="12"/>
        <v>30</v>
      </c>
      <c r="O43" s="30">
        <v>10</v>
      </c>
      <c r="P43" s="30">
        <v>6</v>
      </c>
      <c r="Q43" s="30">
        <v>4</v>
      </c>
      <c r="R43" s="30">
        <v>6</v>
      </c>
      <c r="S43" s="30">
        <v>2</v>
      </c>
      <c r="T43" s="30">
        <v>4</v>
      </c>
      <c r="U43" s="30">
        <v>13</v>
      </c>
      <c r="V43" s="30">
        <v>8</v>
      </c>
      <c r="W43" s="30">
        <v>5</v>
      </c>
      <c r="X43" s="30">
        <v>10</v>
      </c>
      <c r="Y43" s="30">
        <v>1</v>
      </c>
      <c r="Z43" s="30">
        <v>9</v>
      </c>
    </row>
    <row r="44" spans="2:26">
      <c r="B44" s="30">
        <f t="shared" si="1"/>
        <v>548</v>
      </c>
      <c r="C44" s="30">
        <f t="shared" si="2"/>
        <v>282</v>
      </c>
      <c r="D44" s="30">
        <f t="shared" si="3"/>
        <v>266</v>
      </c>
      <c r="E44" s="30">
        <f t="shared" si="4"/>
        <v>311</v>
      </c>
      <c r="F44" s="30">
        <f t="shared" si="5"/>
        <v>168</v>
      </c>
      <c r="G44" s="30">
        <f t="shared" si="6"/>
        <v>143</v>
      </c>
      <c r="H44" s="30">
        <f t="shared" si="7"/>
        <v>262</v>
      </c>
      <c r="I44" s="30">
        <f t="shared" si="8"/>
        <v>146</v>
      </c>
      <c r="J44" s="30">
        <f t="shared" si="9"/>
        <v>116</v>
      </c>
      <c r="K44" s="30">
        <f t="shared" si="10"/>
        <v>213</v>
      </c>
      <c r="L44" s="30">
        <f t="shared" si="11"/>
        <v>118</v>
      </c>
      <c r="M44" s="30">
        <f t="shared" si="12"/>
        <v>95</v>
      </c>
      <c r="O44" s="30">
        <v>95</v>
      </c>
      <c r="P44" s="30">
        <v>51</v>
      </c>
      <c r="Q44" s="30">
        <v>44</v>
      </c>
      <c r="R44" s="30">
        <v>71</v>
      </c>
      <c r="S44" s="30">
        <v>35</v>
      </c>
      <c r="T44" s="30">
        <v>36</v>
      </c>
      <c r="U44" s="30">
        <v>63</v>
      </c>
      <c r="V44" s="30">
        <v>34</v>
      </c>
      <c r="W44" s="30">
        <v>29</v>
      </c>
      <c r="X44" s="30">
        <v>51</v>
      </c>
      <c r="Y44" s="30">
        <v>29</v>
      </c>
      <c r="Z44" s="30">
        <v>22</v>
      </c>
    </row>
    <row r="45" spans="2:26">
      <c r="B45" s="30">
        <f t="shared" si="1"/>
        <v>1359</v>
      </c>
      <c r="C45" s="30">
        <f t="shared" si="2"/>
        <v>751</v>
      </c>
      <c r="D45" s="30">
        <f t="shared" si="3"/>
        <v>608</v>
      </c>
      <c r="E45" s="30">
        <f t="shared" si="4"/>
        <v>559</v>
      </c>
      <c r="F45" s="30">
        <f t="shared" si="5"/>
        <v>334</v>
      </c>
      <c r="G45" s="30">
        <f t="shared" si="6"/>
        <v>225</v>
      </c>
      <c r="H45" s="30">
        <f t="shared" si="7"/>
        <v>583</v>
      </c>
      <c r="I45" s="30">
        <f t="shared" si="8"/>
        <v>356</v>
      </c>
      <c r="J45" s="30">
        <f t="shared" si="9"/>
        <v>227</v>
      </c>
      <c r="K45" s="30">
        <f t="shared" si="10"/>
        <v>568</v>
      </c>
      <c r="L45" s="30">
        <f t="shared" si="11"/>
        <v>347</v>
      </c>
      <c r="M45" s="30">
        <f t="shared" si="12"/>
        <v>221</v>
      </c>
      <c r="O45" s="30">
        <v>143</v>
      </c>
      <c r="P45" s="30">
        <v>65</v>
      </c>
      <c r="Q45" s="30">
        <v>78</v>
      </c>
      <c r="R45" s="30">
        <v>100</v>
      </c>
      <c r="S45" s="30">
        <v>48</v>
      </c>
      <c r="T45" s="30">
        <v>52</v>
      </c>
      <c r="U45" s="30">
        <v>84</v>
      </c>
      <c r="V45" s="30">
        <v>51</v>
      </c>
      <c r="W45" s="30">
        <v>33</v>
      </c>
      <c r="X45" s="30">
        <v>393</v>
      </c>
      <c r="Y45" s="30">
        <v>207</v>
      </c>
      <c r="Z45" s="30">
        <v>186</v>
      </c>
    </row>
    <row r="46" spans="2:26">
      <c r="B46" s="30">
        <f t="shared" si="1"/>
        <v>1124</v>
      </c>
      <c r="C46" s="30">
        <f t="shared" si="2"/>
        <v>619</v>
      </c>
      <c r="D46" s="30">
        <f t="shared" si="3"/>
        <v>505</v>
      </c>
      <c r="E46" s="30">
        <f t="shared" si="4"/>
        <v>918</v>
      </c>
      <c r="F46" s="30">
        <f t="shared" si="5"/>
        <v>518</v>
      </c>
      <c r="G46" s="30">
        <f t="shared" si="6"/>
        <v>400</v>
      </c>
      <c r="H46" s="30">
        <f t="shared" si="7"/>
        <v>661</v>
      </c>
      <c r="I46" s="30">
        <f t="shared" si="8"/>
        <v>433</v>
      </c>
      <c r="J46" s="30">
        <f t="shared" si="9"/>
        <v>228</v>
      </c>
      <c r="K46" s="30">
        <f t="shared" si="10"/>
        <v>798</v>
      </c>
      <c r="L46" s="30">
        <f t="shared" si="11"/>
        <v>506</v>
      </c>
      <c r="M46" s="30">
        <f t="shared" si="12"/>
        <v>292</v>
      </c>
      <c r="O46" s="30">
        <v>243</v>
      </c>
      <c r="P46" s="30">
        <v>128</v>
      </c>
      <c r="Q46" s="30">
        <v>115</v>
      </c>
      <c r="R46" s="30">
        <v>161</v>
      </c>
      <c r="S46" s="30">
        <v>76</v>
      </c>
      <c r="T46" s="30">
        <v>85</v>
      </c>
      <c r="U46" s="30">
        <v>170</v>
      </c>
      <c r="V46" s="30">
        <v>93</v>
      </c>
      <c r="W46" s="30">
        <v>77</v>
      </c>
      <c r="X46" s="30">
        <v>487</v>
      </c>
      <c r="Y46" s="30">
        <v>292</v>
      </c>
      <c r="Z46" s="30">
        <v>195</v>
      </c>
    </row>
    <row r="47" spans="2:26">
      <c r="B47" s="30">
        <f t="shared" si="1"/>
        <v>851</v>
      </c>
      <c r="C47" s="30">
        <f t="shared" si="2"/>
        <v>448</v>
      </c>
      <c r="D47" s="30">
        <f t="shared" si="3"/>
        <v>403</v>
      </c>
      <c r="E47" s="30">
        <f t="shared" si="4"/>
        <v>548</v>
      </c>
      <c r="F47" s="30">
        <f t="shared" si="5"/>
        <v>293</v>
      </c>
      <c r="G47" s="30">
        <f t="shared" si="6"/>
        <v>255</v>
      </c>
      <c r="H47" s="30">
        <f t="shared" si="7"/>
        <v>688</v>
      </c>
      <c r="I47" s="30">
        <f t="shared" si="8"/>
        <v>318</v>
      </c>
      <c r="J47" s="30">
        <f t="shared" si="9"/>
        <v>370</v>
      </c>
      <c r="K47" s="30">
        <f t="shared" si="10"/>
        <v>1149</v>
      </c>
      <c r="L47" s="30">
        <f t="shared" si="11"/>
        <v>536</v>
      </c>
      <c r="M47" s="30">
        <f t="shared" si="12"/>
        <v>613</v>
      </c>
      <c r="O47" s="30">
        <v>458</v>
      </c>
      <c r="P47" s="30">
        <v>237</v>
      </c>
      <c r="Q47" s="30">
        <v>221</v>
      </c>
      <c r="R47" s="30">
        <v>250</v>
      </c>
      <c r="S47" s="30">
        <v>133</v>
      </c>
      <c r="T47" s="30">
        <v>117</v>
      </c>
      <c r="U47" s="30">
        <v>307</v>
      </c>
      <c r="V47" s="30">
        <v>124</v>
      </c>
      <c r="W47" s="30">
        <v>183</v>
      </c>
      <c r="X47" s="30">
        <v>676</v>
      </c>
      <c r="Y47" s="30">
        <v>306</v>
      </c>
      <c r="Z47" s="30">
        <v>370</v>
      </c>
    </row>
    <row r="48" spans="2:26">
      <c r="B48" s="30">
        <f t="shared" si="1"/>
        <v>1350</v>
      </c>
      <c r="C48" s="30">
        <f t="shared" si="2"/>
        <v>753</v>
      </c>
      <c r="D48" s="30">
        <f t="shared" si="3"/>
        <v>597</v>
      </c>
      <c r="E48" s="30">
        <f t="shared" si="4"/>
        <v>739</v>
      </c>
      <c r="F48" s="30">
        <f t="shared" si="5"/>
        <v>418</v>
      </c>
      <c r="G48" s="30">
        <f t="shared" si="6"/>
        <v>321</v>
      </c>
      <c r="H48" s="30">
        <f t="shared" si="7"/>
        <v>887</v>
      </c>
      <c r="I48" s="30">
        <f t="shared" si="8"/>
        <v>561</v>
      </c>
      <c r="J48" s="30">
        <f t="shared" si="9"/>
        <v>326</v>
      </c>
      <c r="K48" s="30">
        <f t="shared" si="10"/>
        <v>1135</v>
      </c>
      <c r="L48" s="30">
        <f t="shared" si="11"/>
        <v>718</v>
      </c>
      <c r="M48" s="30">
        <f t="shared" si="12"/>
        <v>417</v>
      </c>
      <c r="O48" s="30">
        <v>164</v>
      </c>
      <c r="P48" s="30">
        <v>93</v>
      </c>
      <c r="Q48" s="30">
        <v>71</v>
      </c>
      <c r="R48" s="30">
        <v>91</v>
      </c>
      <c r="S48" s="30">
        <v>45</v>
      </c>
      <c r="T48" s="30">
        <v>46</v>
      </c>
      <c r="U48" s="30">
        <v>68</v>
      </c>
      <c r="V48" s="30">
        <v>36</v>
      </c>
      <c r="W48" s="30">
        <v>32</v>
      </c>
      <c r="X48" s="30">
        <v>68</v>
      </c>
      <c r="Y48" s="30">
        <v>26</v>
      </c>
      <c r="Z48" s="30">
        <v>42</v>
      </c>
    </row>
    <row r="49" spans="2:26">
      <c r="B49" s="30">
        <f t="shared" si="1"/>
        <v>18279</v>
      </c>
      <c r="C49" s="30">
        <f t="shared" si="2"/>
        <v>9650</v>
      </c>
      <c r="D49" s="30">
        <f t="shared" si="3"/>
        <v>8629</v>
      </c>
      <c r="E49" s="30">
        <f t="shared" si="4"/>
        <v>12804</v>
      </c>
      <c r="F49" s="30">
        <f t="shared" si="5"/>
        <v>6614</v>
      </c>
      <c r="G49" s="30">
        <f t="shared" si="6"/>
        <v>6190</v>
      </c>
      <c r="H49" s="30">
        <f t="shared" si="7"/>
        <v>11373</v>
      </c>
      <c r="I49" s="30">
        <f t="shared" si="8"/>
        <v>5933</v>
      </c>
      <c r="J49" s="30">
        <f t="shared" si="9"/>
        <v>5440</v>
      </c>
      <c r="K49" s="30">
        <f t="shared" si="10"/>
        <v>18246</v>
      </c>
      <c r="L49" s="30">
        <f t="shared" si="11"/>
        <v>9201</v>
      </c>
      <c r="M49" s="30">
        <f t="shared" si="12"/>
        <v>9045</v>
      </c>
      <c r="O49" s="30">
        <v>5584</v>
      </c>
      <c r="P49" s="30">
        <v>2986</v>
      </c>
      <c r="Q49" s="30">
        <v>2598</v>
      </c>
      <c r="R49" s="30">
        <v>3811</v>
      </c>
      <c r="S49" s="30">
        <v>1925</v>
      </c>
      <c r="T49" s="30">
        <v>1886</v>
      </c>
      <c r="U49" s="30">
        <v>3492</v>
      </c>
      <c r="V49" s="30">
        <v>1651</v>
      </c>
      <c r="W49" s="30">
        <v>1841</v>
      </c>
      <c r="X49" s="30">
        <v>7968</v>
      </c>
      <c r="Y49" s="30">
        <v>3835</v>
      </c>
      <c r="Z49" s="30">
        <v>4133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showZeros="0" zoomScale="70" zoomScaleNormal="70" workbookViewId="0">
      <selection activeCell="U12" sqref="U12"/>
    </sheetView>
  </sheetViews>
  <sheetFormatPr baseColWidth="10" defaultColWidth="14.36328125" defaultRowHeight="14.5"/>
  <cols>
    <col min="1" max="1" width="34.08984375" style="36" customWidth="1"/>
    <col min="2" max="15" width="12.6328125" style="36" customWidth="1"/>
    <col min="16" max="16" width="2.36328125" style="36" customWidth="1"/>
    <col min="17" max="17" width="33.6328125" style="36" customWidth="1"/>
    <col min="18" max="19" width="13.36328125" style="36" customWidth="1"/>
    <col min="20" max="20" width="11.36328125" style="36" customWidth="1"/>
    <col min="21" max="31" width="12.6328125" style="36" customWidth="1"/>
    <col min="32" max="32" width="2.6328125" style="36" customWidth="1"/>
    <col min="33" max="33" width="34.08984375" style="36" customWidth="1"/>
    <col min="34" max="34" width="13" style="36" customWidth="1"/>
    <col min="35" max="35" width="12.90625" style="36" customWidth="1"/>
    <col min="36" max="36" width="13.54296875" style="36" customWidth="1"/>
    <col min="37" max="37" width="13.36328125" style="36" customWidth="1"/>
    <col min="38" max="38" width="13.54296875" style="36" customWidth="1"/>
    <col min="39" max="41" width="14.36328125" style="36" customWidth="1"/>
    <col min="42" max="42" width="16.6328125" style="36" customWidth="1"/>
    <col min="43" max="43" width="1.54296875" style="36" customWidth="1"/>
    <col min="44" max="44" width="33.6328125" style="36" customWidth="1"/>
    <col min="45" max="45" width="17.08984375" style="36" customWidth="1"/>
    <col min="46" max="52" width="14.6328125" style="36" customWidth="1"/>
    <col min="53" max="53" width="11.453125" style="36" customWidth="1"/>
    <col min="54" max="16384" width="14.36328125" style="36"/>
  </cols>
  <sheetData>
    <row r="1" spans="1:57" ht="37.5" customHeight="1">
      <c r="A1" s="1181" t="s">
        <v>316</v>
      </c>
      <c r="B1" s="1181"/>
      <c r="C1" s="1181"/>
      <c r="D1" s="1181"/>
      <c r="E1" s="1181"/>
      <c r="F1" s="1181"/>
      <c r="G1" s="1181"/>
      <c r="H1" s="1181"/>
      <c r="I1" s="1181"/>
      <c r="J1" s="1181"/>
      <c r="K1" s="1181"/>
      <c r="L1" s="1181"/>
      <c r="M1" s="1181"/>
      <c r="N1" s="1181"/>
      <c r="O1" s="1181"/>
      <c r="P1" s="56"/>
      <c r="Q1" s="1181" t="s">
        <v>321</v>
      </c>
      <c r="R1" s="1181"/>
      <c r="S1" s="1181"/>
      <c r="T1" s="1181"/>
      <c r="U1" s="1181"/>
      <c r="V1" s="1181"/>
      <c r="W1" s="1181"/>
      <c r="X1" s="1181"/>
      <c r="Y1" s="1181"/>
      <c r="Z1" s="1181"/>
      <c r="AA1" s="1181"/>
      <c r="AB1" s="1181"/>
      <c r="AC1" s="1181"/>
      <c r="AD1" s="1181"/>
      <c r="AE1" s="1181"/>
      <c r="AF1" s="56"/>
      <c r="AG1" s="1184" t="s">
        <v>325</v>
      </c>
      <c r="AH1" s="1184"/>
      <c r="AI1" s="1184"/>
      <c r="AJ1" s="1184"/>
      <c r="AK1" s="1184"/>
      <c r="AL1" s="1184"/>
      <c r="AM1" s="1184"/>
      <c r="AN1" s="1184"/>
      <c r="AO1" s="1184"/>
      <c r="AP1" s="1184"/>
      <c r="AQ1" s="56"/>
      <c r="AR1" s="1181" t="s">
        <v>328</v>
      </c>
      <c r="AS1" s="1181"/>
      <c r="AT1" s="1181"/>
      <c r="AU1" s="1181"/>
      <c r="AV1" s="1181"/>
      <c r="AW1" s="1181"/>
      <c r="AX1" s="1181"/>
      <c r="AY1" s="1181"/>
      <c r="AZ1" s="1181"/>
      <c r="BA1" s="56"/>
      <c r="BB1" s="56"/>
      <c r="BC1" s="56"/>
      <c r="BD1" s="56"/>
      <c r="BE1" s="56"/>
    </row>
    <row r="2" spans="1:57" s="125" customFormat="1" ht="15" customHeight="1">
      <c r="A2" s="1138" t="s">
        <v>409</v>
      </c>
      <c r="B2" s="1138"/>
      <c r="C2" s="1138"/>
      <c r="D2" s="1138"/>
      <c r="E2" s="1138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 t="s">
        <v>411</v>
      </c>
      <c r="R2" s="1138"/>
      <c r="S2" s="1138"/>
      <c r="T2" s="1138"/>
      <c r="U2" s="1138"/>
      <c r="V2" s="1138"/>
      <c r="W2" s="1138"/>
      <c r="X2" s="1138"/>
      <c r="Y2" s="1138"/>
      <c r="Z2" s="1138"/>
      <c r="AA2" s="1138"/>
      <c r="AB2" s="1138"/>
      <c r="AC2" s="1138"/>
      <c r="AD2" s="1138"/>
      <c r="AE2" s="1138"/>
      <c r="AF2" s="637"/>
      <c r="AG2" s="1182" t="s">
        <v>414</v>
      </c>
      <c r="AH2" s="1182"/>
      <c r="AI2" s="1182"/>
      <c r="AJ2" s="1182"/>
      <c r="AK2" s="1182"/>
      <c r="AL2" s="1182"/>
      <c r="AM2" s="1182"/>
      <c r="AN2" s="1182"/>
      <c r="AO2" s="1182"/>
      <c r="AP2" s="1182"/>
      <c r="AQ2" s="641"/>
      <c r="AR2" s="1182" t="s">
        <v>417</v>
      </c>
      <c r="AS2" s="1182"/>
      <c r="AT2" s="1182"/>
      <c r="AU2" s="1182"/>
      <c r="AV2" s="1182"/>
      <c r="AW2" s="1182"/>
      <c r="AX2" s="1182"/>
      <c r="AY2" s="1182"/>
      <c r="AZ2" s="1182"/>
      <c r="BA2" s="641"/>
      <c r="BB2" s="641"/>
      <c r="BC2" s="641"/>
      <c r="BD2" s="641"/>
      <c r="BE2" s="641"/>
    </row>
    <row r="3" spans="1:57" s="125" customFormat="1" ht="13">
      <c r="A3" s="13" t="s">
        <v>293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183" t="s">
        <v>293</v>
      </c>
      <c r="R3" s="1183"/>
      <c r="S3" s="1183"/>
      <c r="T3" s="1183"/>
      <c r="U3" s="1183"/>
      <c r="V3" s="1183"/>
      <c r="W3" s="1183"/>
      <c r="X3" s="1183"/>
      <c r="Y3" s="1183"/>
      <c r="Z3" s="1183"/>
      <c r="AA3" s="1183"/>
      <c r="AB3" s="1183"/>
      <c r="AC3" s="1183"/>
      <c r="AD3" s="1183"/>
      <c r="AE3" s="1183"/>
      <c r="AF3" s="14"/>
      <c r="AG3" s="1183" t="s">
        <v>293</v>
      </c>
      <c r="AH3" s="1183"/>
      <c r="AI3" s="1183"/>
      <c r="AJ3" s="1183"/>
      <c r="AK3" s="1183"/>
      <c r="AL3" s="1183"/>
      <c r="AM3" s="1183"/>
      <c r="AN3" s="1183"/>
      <c r="AO3" s="1183"/>
      <c r="AP3" s="1183"/>
      <c r="AQ3" s="14"/>
      <c r="AR3" s="1183" t="s">
        <v>293</v>
      </c>
      <c r="AS3" s="1183"/>
      <c r="AT3" s="1183"/>
      <c r="AU3" s="1183"/>
      <c r="AV3" s="1183"/>
      <c r="AW3" s="1183"/>
      <c r="AX3" s="1183"/>
      <c r="AY3" s="1183"/>
      <c r="AZ3" s="1183"/>
      <c r="BA3" s="13"/>
      <c r="BB3" s="13"/>
      <c r="BC3" s="13"/>
      <c r="BD3" s="13"/>
      <c r="BE3" s="13"/>
    </row>
    <row r="4" spans="1:57" s="125" customFormat="1" ht="16.5" customHeight="1" thickBo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637"/>
      <c r="O4" s="637"/>
      <c r="P4" s="14"/>
      <c r="AD4" s="637"/>
      <c r="AE4" s="637"/>
      <c r="AO4" s="637"/>
      <c r="AP4" s="637"/>
    </row>
    <row r="5" spans="1:57" s="125" customFormat="1" ht="18" customHeight="1">
      <c r="A5" s="1136" t="s">
        <v>312</v>
      </c>
      <c r="B5" s="1171" t="s">
        <v>317</v>
      </c>
      <c r="C5" s="1126"/>
      <c r="D5" s="1125"/>
      <c r="E5" s="1134" t="s">
        <v>318</v>
      </c>
      <c r="F5" s="1126"/>
      <c r="G5" s="1125"/>
      <c r="H5" s="1134" t="s">
        <v>319</v>
      </c>
      <c r="I5" s="1126"/>
      <c r="J5" s="1125"/>
      <c r="K5" s="1134" t="s">
        <v>320</v>
      </c>
      <c r="L5" s="1126"/>
      <c r="M5" s="1125"/>
      <c r="N5" s="1134" t="s">
        <v>1</v>
      </c>
      <c r="O5" s="1172"/>
      <c r="Q5" s="1136" t="s">
        <v>312</v>
      </c>
      <c r="R5" s="1171" t="s">
        <v>317</v>
      </c>
      <c r="S5" s="1126"/>
      <c r="T5" s="1125"/>
      <c r="U5" s="1124" t="s">
        <v>318</v>
      </c>
      <c r="V5" s="1126"/>
      <c r="W5" s="1125"/>
      <c r="X5" s="1124" t="s">
        <v>319</v>
      </c>
      <c r="Y5" s="1126"/>
      <c r="Z5" s="1125"/>
      <c r="AA5" s="1124" t="s">
        <v>320</v>
      </c>
      <c r="AB5" s="1126"/>
      <c r="AC5" s="1126"/>
      <c r="AD5" s="1144" t="s">
        <v>1</v>
      </c>
      <c r="AE5" s="1202"/>
      <c r="AG5" s="1161" t="s">
        <v>312</v>
      </c>
      <c r="AH5" s="1168" t="s">
        <v>322</v>
      </c>
      <c r="AI5" s="1168"/>
      <c r="AJ5" s="1168"/>
      <c r="AK5" s="1168"/>
      <c r="AL5" s="1168"/>
      <c r="AM5" s="1126" t="s">
        <v>323</v>
      </c>
      <c r="AN5" s="1126"/>
      <c r="AO5" s="1125"/>
      <c r="AP5" s="1149" t="s">
        <v>324</v>
      </c>
      <c r="AR5" s="1161" t="s">
        <v>312</v>
      </c>
      <c r="AS5" s="1200" t="s">
        <v>269</v>
      </c>
      <c r="AT5" s="1198"/>
      <c r="AU5" s="1198"/>
      <c r="AV5" s="1198"/>
      <c r="AW5" s="1198"/>
      <c r="AX5" s="1199"/>
      <c r="AY5" s="1200" t="s">
        <v>257</v>
      </c>
      <c r="AZ5" s="1201"/>
    </row>
    <row r="6" spans="1:57" s="125" customFormat="1" ht="31.5" customHeight="1">
      <c r="A6" s="1137"/>
      <c r="B6" s="698" t="s">
        <v>313</v>
      </c>
      <c r="C6" s="839"/>
      <c r="D6" s="699" t="s">
        <v>314</v>
      </c>
      <c r="E6" s="699" t="s">
        <v>313</v>
      </c>
      <c r="F6" s="842"/>
      <c r="G6" s="699" t="s">
        <v>314</v>
      </c>
      <c r="H6" s="699" t="s">
        <v>313</v>
      </c>
      <c r="I6" s="842"/>
      <c r="J6" s="699" t="s">
        <v>314</v>
      </c>
      <c r="K6" s="699" t="s">
        <v>313</v>
      </c>
      <c r="L6" s="842"/>
      <c r="M6" s="699" t="s">
        <v>314</v>
      </c>
      <c r="N6" s="699" t="s">
        <v>313</v>
      </c>
      <c r="O6" s="700" t="s">
        <v>314</v>
      </c>
      <c r="Q6" s="1137"/>
      <c r="R6" s="698" t="s">
        <v>313</v>
      </c>
      <c r="S6" s="839"/>
      <c r="T6" s="699" t="s">
        <v>314</v>
      </c>
      <c r="U6" s="699" t="s">
        <v>313</v>
      </c>
      <c r="V6" s="842"/>
      <c r="W6" s="699" t="s">
        <v>314</v>
      </c>
      <c r="X6" s="699" t="s">
        <v>313</v>
      </c>
      <c r="Y6" s="842"/>
      <c r="Z6" s="699" t="s">
        <v>314</v>
      </c>
      <c r="AA6" s="699" t="s">
        <v>313</v>
      </c>
      <c r="AB6" s="842"/>
      <c r="AC6" s="699" t="s">
        <v>314</v>
      </c>
      <c r="AD6" s="701" t="s">
        <v>313</v>
      </c>
      <c r="AE6" s="702" t="s">
        <v>314</v>
      </c>
      <c r="AG6" s="1146"/>
      <c r="AH6" s="490" t="s">
        <v>317</v>
      </c>
      <c r="AI6" s="490" t="s">
        <v>318</v>
      </c>
      <c r="AJ6" s="490" t="s">
        <v>319</v>
      </c>
      <c r="AK6" s="490" t="s">
        <v>320</v>
      </c>
      <c r="AL6" s="490" t="s">
        <v>1</v>
      </c>
      <c r="AM6" s="129" t="s">
        <v>474</v>
      </c>
      <c r="AN6" s="129" t="s">
        <v>475</v>
      </c>
      <c r="AO6" s="490" t="s">
        <v>1</v>
      </c>
      <c r="AP6" s="1150"/>
      <c r="AR6" s="1146"/>
      <c r="AS6" s="490" t="s">
        <v>258</v>
      </c>
      <c r="AT6" s="490" t="s">
        <v>326</v>
      </c>
      <c r="AU6" s="692" t="s">
        <v>327</v>
      </c>
      <c r="AV6" s="692" t="s">
        <v>261</v>
      </c>
      <c r="AW6" s="692" t="s">
        <v>1</v>
      </c>
      <c r="AX6" s="692" t="s">
        <v>262</v>
      </c>
      <c r="AY6" s="692" t="s">
        <v>263</v>
      </c>
      <c r="AZ6" s="693" t="s">
        <v>264</v>
      </c>
    </row>
    <row r="7" spans="1:57" s="125" customFormat="1" ht="15" customHeight="1">
      <c r="A7" s="705" t="s">
        <v>266</v>
      </c>
      <c r="B7" s="706">
        <v>8094</v>
      </c>
      <c r="C7" s="1008">
        <v>3939</v>
      </c>
      <c r="D7" s="496">
        <v>4155</v>
      </c>
      <c r="E7" s="496">
        <v>3854</v>
      </c>
      <c r="F7" s="1003">
        <v>1982</v>
      </c>
      <c r="G7" s="496">
        <v>1872</v>
      </c>
      <c r="H7" s="496">
        <v>9257</v>
      </c>
      <c r="I7" s="1003">
        <v>4579</v>
      </c>
      <c r="J7" s="496">
        <v>4678</v>
      </c>
      <c r="K7" s="496">
        <v>6775</v>
      </c>
      <c r="L7" s="1003">
        <v>3348</v>
      </c>
      <c r="M7" s="496">
        <v>3427</v>
      </c>
      <c r="N7" s="496">
        <v>27980</v>
      </c>
      <c r="O7" s="707">
        <v>14132</v>
      </c>
      <c r="Q7" s="591" t="s">
        <v>266</v>
      </c>
      <c r="R7" s="643">
        <v>553</v>
      </c>
      <c r="S7" s="1008">
        <v>296</v>
      </c>
      <c r="T7" s="592">
        <v>257</v>
      </c>
      <c r="U7" s="592">
        <v>370</v>
      </c>
      <c r="V7" s="1003">
        <v>190</v>
      </c>
      <c r="W7" s="592">
        <v>180</v>
      </c>
      <c r="X7" s="592">
        <v>653</v>
      </c>
      <c r="Y7" s="1003">
        <v>320</v>
      </c>
      <c r="Z7" s="592">
        <v>333</v>
      </c>
      <c r="AA7" s="592">
        <v>1535</v>
      </c>
      <c r="AB7" s="1003">
        <v>681</v>
      </c>
      <c r="AC7" s="592">
        <v>854</v>
      </c>
      <c r="AD7" s="592">
        <v>3111</v>
      </c>
      <c r="AE7" s="282">
        <v>1624</v>
      </c>
      <c r="AG7" s="499" t="s">
        <v>266</v>
      </c>
      <c r="AH7" s="497">
        <f>SUM(AH36:AH40)</f>
        <v>157</v>
      </c>
      <c r="AI7" s="497">
        <f t="shared" ref="AI7:AP7" si="0">SUM(AI36:AI40)</f>
        <v>83</v>
      </c>
      <c r="AJ7" s="497">
        <f t="shared" si="0"/>
        <v>196</v>
      </c>
      <c r="AK7" s="497">
        <f t="shared" si="0"/>
        <v>162</v>
      </c>
      <c r="AL7" s="497">
        <f t="shared" si="0"/>
        <v>598</v>
      </c>
      <c r="AM7" s="497">
        <f t="shared" si="0"/>
        <v>512</v>
      </c>
      <c r="AN7" s="497">
        <f t="shared" si="0"/>
        <v>82</v>
      </c>
      <c r="AO7" s="497">
        <f t="shared" si="0"/>
        <v>594</v>
      </c>
      <c r="AP7" s="498">
        <f t="shared" si="0"/>
        <v>83</v>
      </c>
      <c r="AR7" s="499" t="s">
        <v>266</v>
      </c>
      <c r="AS7" s="497">
        <f>SUM(AS36:AS40)</f>
        <v>559</v>
      </c>
      <c r="AT7" s="497">
        <f t="shared" ref="AT7:AZ7" si="1">SUM(AT36:AT40)</f>
        <v>359</v>
      </c>
      <c r="AU7" s="497">
        <f t="shared" si="1"/>
        <v>18</v>
      </c>
      <c r="AV7" s="497">
        <f t="shared" si="1"/>
        <v>10</v>
      </c>
      <c r="AW7" s="497">
        <f t="shared" si="1"/>
        <v>946</v>
      </c>
      <c r="AX7" s="497">
        <f t="shared" si="1"/>
        <v>483</v>
      </c>
      <c r="AY7" s="497">
        <f t="shared" si="1"/>
        <v>84</v>
      </c>
      <c r="AZ7" s="498">
        <f t="shared" si="1"/>
        <v>134</v>
      </c>
      <c r="BA7" s="35"/>
      <c r="BB7" s="35"/>
    </row>
    <row r="8" spans="1:57" s="125" customFormat="1" ht="15" customHeight="1">
      <c r="A8" s="705" t="s">
        <v>8</v>
      </c>
      <c r="B8" s="708">
        <v>11030</v>
      </c>
      <c r="C8" s="1008">
        <v>5305</v>
      </c>
      <c r="D8" s="497">
        <v>5725</v>
      </c>
      <c r="E8" s="497">
        <v>7271</v>
      </c>
      <c r="F8" s="1004">
        <v>3474</v>
      </c>
      <c r="G8" s="497">
        <v>3797</v>
      </c>
      <c r="H8" s="497">
        <v>5555</v>
      </c>
      <c r="I8" s="1004">
        <v>2766</v>
      </c>
      <c r="J8" s="497">
        <v>2789</v>
      </c>
      <c r="K8" s="497">
        <v>4982</v>
      </c>
      <c r="L8" s="1004">
        <v>2467</v>
      </c>
      <c r="M8" s="497">
        <v>2515</v>
      </c>
      <c r="N8" s="497">
        <v>28838</v>
      </c>
      <c r="O8" s="498">
        <v>14826</v>
      </c>
      <c r="Q8" s="591" t="s">
        <v>8</v>
      </c>
      <c r="R8" s="593">
        <v>758</v>
      </c>
      <c r="S8" s="1009">
        <v>390</v>
      </c>
      <c r="T8" s="79">
        <v>368</v>
      </c>
      <c r="U8" s="79">
        <v>331</v>
      </c>
      <c r="V8" s="1004">
        <v>145</v>
      </c>
      <c r="W8" s="79">
        <v>186</v>
      </c>
      <c r="X8" s="79">
        <v>551</v>
      </c>
      <c r="Y8" s="1004">
        <v>260</v>
      </c>
      <c r="Z8" s="79">
        <v>291</v>
      </c>
      <c r="AA8" s="79">
        <v>894</v>
      </c>
      <c r="AB8" s="1004">
        <v>407</v>
      </c>
      <c r="AC8" s="79">
        <v>487</v>
      </c>
      <c r="AD8" s="79">
        <v>2534</v>
      </c>
      <c r="AE8" s="290">
        <v>1332</v>
      </c>
      <c r="AG8" s="499" t="s">
        <v>8</v>
      </c>
      <c r="AH8" s="497">
        <f>SUM(AH42:AH45)</f>
        <v>250</v>
      </c>
      <c r="AI8" s="497">
        <f t="shared" ref="AI8:AP8" si="2">SUM(AI42:AI45)</f>
        <v>183</v>
      </c>
      <c r="AJ8" s="497">
        <f t="shared" si="2"/>
        <v>142</v>
      </c>
      <c r="AK8" s="497">
        <f t="shared" si="2"/>
        <v>140</v>
      </c>
      <c r="AL8" s="497">
        <f t="shared" si="2"/>
        <v>715</v>
      </c>
      <c r="AM8" s="497">
        <f t="shared" si="2"/>
        <v>477</v>
      </c>
      <c r="AN8" s="497">
        <f t="shared" si="2"/>
        <v>172</v>
      </c>
      <c r="AO8" s="497">
        <f t="shared" si="2"/>
        <v>649</v>
      </c>
      <c r="AP8" s="498">
        <f t="shared" si="2"/>
        <v>80</v>
      </c>
      <c r="AR8" s="499" t="s">
        <v>8</v>
      </c>
      <c r="AS8" s="497">
        <f>SUM(AS42:AS45)</f>
        <v>552</v>
      </c>
      <c r="AT8" s="497">
        <f t="shared" ref="AT8:AZ8" si="3">SUM(AT42:AT45)</f>
        <v>252</v>
      </c>
      <c r="AU8" s="497">
        <f t="shared" si="3"/>
        <v>2</v>
      </c>
      <c r="AV8" s="497">
        <f t="shared" si="3"/>
        <v>5</v>
      </c>
      <c r="AW8" s="497">
        <f t="shared" si="3"/>
        <v>811</v>
      </c>
      <c r="AX8" s="497">
        <f t="shared" si="3"/>
        <v>375</v>
      </c>
      <c r="AY8" s="497">
        <f t="shared" si="3"/>
        <v>89</v>
      </c>
      <c r="AZ8" s="498">
        <f t="shared" si="3"/>
        <v>97</v>
      </c>
      <c r="BA8" s="35"/>
      <c r="BB8" s="35"/>
    </row>
    <row r="9" spans="1:57" s="125" customFormat="1" ht="15" customHeight="1">
      <c r="A9" s="705" t="s">
        <v>13</v>
      </c>
      <c r="B9" s="708">
        <v>32042</v>
      </c>
      <c r="C9" s="1008">
        <v>15948</v>
      </c>
      <c r="D9" s="497">
        <v>16094</v>
      </c>
      <c r="E9" s="497">
        <v>21893</v>
      </c>
      <c r="F9" s="1004">
        <v>10751</v>
      </c>
      <c r="G9" s="497">
        <v>11142</v>
      </c>
      <c r="H9" s="497">
        <v>17968</v>
      </c>
      <c r="I9" s="1004">
        <v>8680</v>
      </c>
      <c r="J9" s="497">
        <v>9288</v>
      </c>
      <c r="K9" s="497">
        <v>17732</v>
      </c>
      <c r="L9" s="1004">
        <v>8347</v>
      </c>
      <c r="M9" s="497">
        <v>9385</v>
      </c>
      <c r="N9" s="497">
        <v>89635</v>
      </c>
      <c r="O9" s="498">
        <v>45909</v>
      </c>
      <c r="Q9" s="591" t="s">
        <v>13</v>
      </c>
      <c r="R9" s="593">
        <v>1151</v>
      </c>
      <c r="S9" s="1009">
        <v>681</v>
      </c>
      <c r="T9" s="79">
        <v>470</v>
      </c>
      <c r="U9" s="79">
        <v>2328</v>
      </c>
      <c r="V9" s="1004">
        <v>1220</v>
      </c>
      <c r="W9" s="79">
        <v>1108</v>
      </c>
      <c r="X9" s="79">
        <v>1372</v>
      </c>
      <c r="Y9" s="1004">
        <v>668</v>
      </c>
      <c r="Z9" s="79">
        <v>704</v>
      </c>
      <c r="AA9" s="79">
        <v>3336</v>
      </c>
      <c r="AB9" s="1004">
        <v>1421</v>
      </c>
      <c r="AC9" s="79">
        <v>1915</v>
      </c>
      <c r="AD9" s="79">
        <v>8187</v>
      </c>
      <c r="AE9" s="290">
        <v>4197</v>
      </c>
      <c r="AG9" s="499" t="s">
        <v>13</v>
      </c>
      <c r="AH9" s="497">
        <f>SUM(AH47:AH54)</f>
        <v>619</v>
      </c>
      <c r="AI9" s="497">
        <f t="shared" ref="AI9:AP9" si="4">SUM(AI47:AI54)</f>
        <v>455</v>
      </c>
      <c r="AJ9" s="497">
        <f t="shared" si="4"/>
        <v>373</v>
      </c>
      <c r="AK9" s="497">
        <f t="shared" si="4"/>
        <v>394</v>
      </c>
      <c r="AL9" s="497">
        <f t="shared" si="4"/>
        <v>1841</v>
      </c>
      <c r="AM9" s="497">
        <f t="shared" si="4"/>
        <v>1311</v>
      </c>
      <c r="AN9" s="497">
        <f t="shared" si="4"/>
        <v>196</v>
      </c>
      <c r="AO9" s="497">
        <f t="shared" si="4"/>
        <v>1507</v>
      </c>
      <c r="AP9" s="498">
        <f t="shared" si="4"/>
        <v>177</v>
      </c>
      <c r="AR9" s="499" t="s">
        <v>13</v>
      </c>
      <c r="AS9" s="497">
        <f>SUM(AS47:AS54)</f>
        <v>2341</v>
      </c>
      <c r="AT9" s="497">
        <f t="shared" ref="AT9:AZ9" si="5">SUM(AT47:AT54)</f>
        <v>1083</v>
      </c>
      <c r="AU9" s="497">
        <f t="shared" si="5"/>
        <v>24</v>
      </c>
      <c r="AV9" s="497">
        <f t="shared" si="5"/>
        <v>30</v>
      </c>
      <c r="AW9" s="497">
        <f t="shared" si="5"/>
        <v>3478</v>
      </c>
      <c r="AX9" s="497">
        <f t="shared" si="5"/>
        <v>2252</v>
      </c>
      <c r="AY9" s="497">
        <f t="shared" si="5"/>
        <v>455</v>
      </c>
      <c r="AZ9" s="498">
        <f t="shared" si="5"/>
        <v>530</v>
      </c>
      <c r="BA9" s="35"/>
      <c r="BB9" s="35"/>
    </row>
    <row r="10" spans="1:57" s="125" customFormat="1" ht="15" customHeight="1">
      <c r="A10" s="705" t="s">
        <v>22</v>
      </c>
      <c r="B10" s="708">
        <v>23390</v>
      </c>
      <c r="C10" s="1008">
        <v>12265</v>
      </c>
      <c r="D10" s="497">
        <v>11125</v>
      </c>
      <c r="E10" s="497">
        <v>11111</v>
      </c>
      <c r="F10" s="1004">
        <v>5960</v>
      </c>
      <c r="G10" s="497">
        <v>5151</v>
      </c>
      <c r="H10" s="497">
        <v>8409</v>
      </c>
      <c r="I10" s="1004">
        <v>4586</v>
      </c>
      <c r="J10" s="497">
        <v>3823</v>
      </c>
      <c r="K10" s="497">
        <v>6090</v>
      </c>
      <c r="L10" s="1004">
        <v>3483</v>
      </c>
      <c r="M10" s="497">
        <v>2607</v>
      </c>
      <c r="N10" s="497">
        <v>49000</v>
      </c>
      <c r="O10" s="498">
        <v>22706</v>
      </c>
      <c r="Q10" s="591" t="s">
        <v>22</v>
      </c>
      <c r="R10" s="593">
        <v>1816</v>
      </c>
      <c r="S10" s="1009">
        <v>908</v>
      </c>
      <c r="T10" s="79">
        <v>908</v>
      </c>
      <c r="U10" s="79">
        <v>1379</v>
      </c>
      <c r="V10" s="1004">
        <v>696</v>
      </c>
      <c r="W10" s="79">
        <v>683</v>
      </c>
      <c r="X10" s="79">
        <v>969</v>
      </c>
      <c r="Y10" s="1004">
        <v>518</v>
      </c>
      <c r="Z10" s="79">
        <v>451</v>
      </c>
      <c r="AA10" s="79">
        <v>1488</v>
      </c>
      <c r="AB10" s="1004">
        <v>804</v>
      </c>
      <c r="AC10" s="79">
        <v>684</v>
      </c>
      <c r="AD10" s="79">
        <v>5652</v>
      </c>
      <c r="AE10" s="290">
        <v>2726</v>
      </c>
      <c r="AG10" s="499" t="s">
        <v>22</v>
      </c>
      <c r="AH10" s="497">
        <f>SUM(AH56:AH61)</f>
        <v>369</v>
      </c>
      <c r="AI10" s="497">
        <f t="shared" ref="AI10:AP10" si="6">SUM(AI56:AI61)</f>
        <v>202</v>
      </c>
      <c r="AJ10" s="497">
        <f t="shared" si="6"/>
        <v>158</v>
      </c>
      <c r="AK10" s="497">
        <f t="shared" si="6"/>
        <v>124</v>
      </c>
      <c r="AL10" s="497">
        <f t="shared" si="6"/>
        <v>853</v>
      </c>
      <c r="AM10" s="497">
        <f t="shared" si="6"/>
        <v>399</v>
      </c>
      <c r="AN10" s="497">
        <f t="shared" si="6"/>
        <v>232</v>
      </c>
      <c r="AO10" s="497">
        <f t="shared" si="6"/>
        <v>631</v>
      </c>
      <c r="AP10" s="498">
        <f t="shared" si="6"/>
        <v>76</v>
      </c>
      <c r="AR10" s="499" t="s">
        <v>22</v>
      </c>
      <c r="AS10" s="497">
        <f>SUM(AS56:AS61)</f>
        <v>688</v>
      </c>
      <c r="AT10" s="497">
        <f t="shared" ref="AT10:AZ10" si="7">SUM(AT56:AT61)</f>
        <v>439</v>
      </c>
      <c r="AU10" s="497">
        <f t="shared" si="7"/>
        <v>22</v>
      </c>
      <c r="AV10" s="497">
        <f t="shared" si="7"/>
        <v>3</v>
      </c>
      <c r="AW10" s="497">
        <f t="shared" si="7"/>
        <v>1152</v>
      </c>
      <c r="AX10" s="497">
        <f t="shared" si="7"/>
        <v>402</v>
      </c>
      <c r="AY10" s="497">
        <f t="shared" si="7"/>
        <v>57</v>
      </c>
      <c r="AZ10" s="498">
        <f t="shared" si="7"/>
        <v>71</v>
      </c>
      <c r="BA10" s="35"/>
      <c r="BB10" s="35"/>
    </row>
    <row r="11" spans="1:57" s="125" customFormat="1" ht="15" customHeight="1">
      <c r="A11" s="705" t="s">
        <v>29</v>
      </c>
      <c r="B11" s="708">
        <v>3444</v>
      </c>
      <c r="C11" s="1008">
        <v>1613</v>
      </c>
      <c r="D11" s="497">
        <v>1831</v>
      </c>
      <c r="E11" s="497">
        <v>1853</v>
      </c>
      <c r="F11" s="1004">
        <v>885</v>
      </c>
      <c r="G11" s="497">
        <v>968</v>
      </c>
      <c r="H11" s="497">
        <v>1133</v>
      </c>
      <c r="I11" s="1004">
        <v>566</v>
      </c>
      <c r="J11" s="497">
        <v>567</v>
      </c>
      <c r="K11" s="497">
        <v>871</v>
      </c>
      <c r="L11" s="1004">
        <v>500</v>
      </c>
      <c r="M11" s="497">
        <v>371</v>
      </c>
      <c r="N11" s="497">
        <v>7301</v>
      </c>
      <c r="O11" s="498">
        <v>3737</v>
      </c>
      <c r="Q11" s="591" t="s">
        <v>29</v>
      </c>
      <c r="R11" s="593">
        <v>394</v>
      </c>
      <c r="S11" s="1009">
        <v>195</v>
      </c>
      <c r="T11" s="79">
        <v>199</v>
      </c>
      <c r="U11" s="79">
        <v>95</v>
      </c>
      <c r="V11" s="1004">
        <v>53</v>
      </c>
      <c r="W11" s="79">
        <v>42</v>
      </c>
      <c r="X11" s="79">
        <v>103</v>
      </c>
      <c r="Y11" s="1004">
        <v>55</v>
      </c>
      <c r="Z11" s="79">
        <v>48</v>
      </c>
      <c r="AA11" s="79">
        <v>131</v>
      </c>
      <c r="AB11" s="1004">
        <v>71</v>
      </c>
      <c r="AC11" s="79">
        <v>60</v>
      </c>
      <c r="AD11" s="79">
        <v>723</v>
      </c>
      <c r="AE11" s="290">
        <v>349</v>
      </c>
      <c r="AG11" s="499" t="s">
        <v>29</v>
      </c>
      <c r="AH11" s="497">
        <f>SUM(AH63:AH66)</f>
        <v>49</v>
      </c>
      <c r="AI11" s="497">
        <f t="shared" ref="AI11:AP11" si="8">SUM(AI63:AI66)</f>
        <v>30</v>
      </c>
      <c r="AJ11" s="497">
        <f t="shared" si="8"/>
        <v>22</v>
      </c>
      <c r="AK11" s="497">
        <f t="shared" si="8"/>
        <v>18</v>
      </c>
      <c r="AL11" s="497">
        <f t="shared" si="8"/>
        <v>119</v>
      </c>
      <c r="AM11" s="497">
        <f t="shared" si="8"/>
        <v>79</v>
      </c>
      <c r="AN11" s="497">
        <f t="shared" si="8"/>
        <v>15</v>
      </c>
      <c r="AO11" s="497">
        <f t="shared" si="8"/>
        <v>94</v>
      </c>
      <c r="AP11" s="498">
        <f t="shared" si="8"/>
        <v>24</v>
      </c>
      <c r="AR11" s="499" t="s">
        <v>29</v>
      </c>
      <c r="AS11" s="497">
        <f>SUM(AS63:AS66)</f>
        <v>117</v>
      </c>
      <c r="AT11" s="497">
        <f t="shared" ref="AT11:AZ11" si="9">SUM(AT63:AT66)</f>
        <v>22</v>
      </c>
      <c r="AU11" s="497">
        <f t="shared" si="9"/>
        <v>6</v>
      </c>
      <c r="AV11" s="497">
        <f t="shared" si="9"/>
        <v>0</v>
      </c>
      <c r="AW11" s="497">
        <f t="shared" si="9"/>
        <v>145</v>
      </c>
      <c r="AX11" s="497">
        <f t="shared" si="9"/>
        <v>55</v>
      </c>
      <c r="AY11" s="497">
        <f t="shared" si="9"/>
        <v>16</v>
      </c>
      <c r="AZ11" s="498">
        <f t="shared" si="9"/>
        <v>27</v>
      </c>
      <c r="BA11" s="35"/>
      <c r="BB11" s="35"/>
    </row>
    <row r="12" spans="1:57" s="125" customFormat="1" ht="15" customHeight="1">
      <c r="A12" s="705" t="s">
        <v>34</v>
      </c>
      <c r="B12" s="708">
        <v>3480</v>
      </c>
      <c r="C12" s="1008">
        <v>1834</v>
      </c>
      <c r="D12" s="497">
        <v>1646</v>
      </c>
      <c r="E12" s="497">
        <v>1695</v>
      </c>
      <c r="F12" s="1004">
        <v>988</v>
      </c>
      <c r="G12" s="497">
        <v>707</v>
      </c>
      <c r="H12" s="497">
        <v>1029</v>
      </c>
      <c r="I12" s="1004">
        <v>611</v>
      </c>
      <c r="J12" s="497">
        <v>418</v>
      </c>
      <c r="K12" s="497">
        <v>1085</v>
      </c>
      <c r="L12" s="1004">
        <v>697</v>
      </c>
      <c r="M12" s="497">
        <v>388</v>
      </c>
      <c r="N12" s="497">
        <v>7289</v>
      </c>
      <c r="O12" s="498">
        <v>3159</v>
      </c>
      <c r="Q12" s="591" t="s">
        <v>34</v>
      </c>
      <c r="R12" s="593">
        <v>257</v>
      </c>
      <c r="S12" s="1009">
        <v>134</v>
      </c>
      <c r="T12" s="79">
        <v>123</v>
      </c>
      <c r="U12" s="79">
        <v>93</v>
      </c>
      <c r="V12" s="1004">
        <v>54</v>
      </c>
      <c r="W12" s="79">
        <v>39</v>
      </c>
      <c r="X12" s="79">
        <v>102</v>
      </c>
      <c r="Y12" s="1004">
        <v>60</v>
      </c>
      <c r="Z12" s="79">
        <v>42</v>
      </c>
      <c r="AA12" s="79">
        <v>250</v>
      </c>
      <c r="AB12" s="1004">
        <v>154</v>
      </c>
      <c r="AC12" s="79">
        <v>96</v>
      </c>
      <c r="AD12" s="79">
        <v>702</v>
      </c>
      <c r="AE12" s="290">
        <v>300</v>
      </c>
      <c r="AG12" s="499" t="s">
        <v>34</v>
      </c>
      <c r="AH12" s="497">
        <f>SUM(AH73:AH75)</f>
        <v>50</v>
      </c>
      <c r="AI12" s="497">
        <f t="shared" ref="AI12:AP12" si="10">SUM(AI73:AI75)</f>
        <v>32</v>
      </c>
      <c r="AJ12" s="497">
        <f t="shared" si="10"/>
        <v>33</v>
      </c>
      <c r="AK12" s="497">
        <f t="shared" si="10"/>
        <v>29</v>
      </c>
      <c r="AL12" s="497">
        <f t="shared" si="10"/>
        <v>144</v>
      </c>
      <c r="AM12" s="497">
        <f t="shared" si="10"/>
        <v>111</v>
      </c>
      <c r="AN12" s="497">
        <f t="shared" si="10"/>
        <v>23</v>
      </c>
      <c r="AO12" s="497">
        <f t="shared" si="10"/>
        <v>134</v>
      </c>
      <c r="AP12" s="498">
        <f t="shared" si="10"/>
        <v>27</v>
      </c>
      <c r="AR12" s="499" t="s">
        <v>34</v>
      </c>
      <c r="AS12" s="497">
        <f>SUM(AS73:AS75)</f>
        <v>162</v>
      </c>
      <c r="AT12" s="497">
        <f t="shared" ref="AT12:AZ12" si="11">SUM(AT73:AT75)</f>
        <v>11</v>
      </c>
      <c r="AU12" s="497">
        <f t="shared" si="11"/>
        <v>12</v>
      </c>
      <c r="AV12" s="497">
        <f t="shared" si="11"/>
        <v>1</v>
      </c>
      <c r="AW12" s="497">
        <f t="shared" si="11"/>
        <v>186</v>
      </c>
      <c r="AX12" s="497">
        <f t="shared" si="11"/>
        <v>66</v>
      </c>
      <c r="AY12" s="497">
        <f t="shared" si="11"/>
        <v>14</v>
      </c>
      <c r="AZ12" s="498">
        <f t="shared" si="11"/>
        <v>58</v>
      </c>
      <c r="BA12" s="35"/>
      <c r="BB12" s="35"/>
    </row>
    <row r="13" spans="1:57" s="125" customFormat="1" ht="15" customHeight="1">
      <c r="A13" s="705" t="s">
        <v>267</v>
      </c>
      <c r="B13" s="708">
        <v>10758</v>
      </c>
      <c r="C13" s="1008">
        <v>5463</v>
      </c>
      <c r="D13" s="497">
        <v>5295</v>
      </c>
      <c r="E13" s="497">
        <v>5682</v>
      </c>
      <c r="F13" s="1004">
        <v>3078</v>
      </c>
      <c r="G13" s="497">
        <v>2604</v>
      </c>
      <c r="H13" s="497">
        <v>4226</v>
      </c>
      <c r="I13" s="1004">
        <v>2373</v>
      </c>
      <c r="J13" s="497">
        <v>1853</v>
      </c>
      <c r="K13" s="497">
        <v>3817</v>
      </c>
      <c r="L13" s="1004">
        <v>2287</v>
      </c>
      <c r="M13" s="497">
        <v>1530</v>
      </c>
      <c r="N13" s="497">
        <v>24483</v>
      </c>
      <c r="O13" s="498">
        <v>11282</v>
      </c>
      <c r="Q13" s="591" t="s">
        <v>267</v>
      </c>
      <c r="R13" s="593">
        <v>1154</v>
      </c>
      <c r="S13" s="1009">
        <v>604</v>
      </c>
      <c r="T13" s="79">
        <v>550</v>
      </c>
      <c r="U13" s="79">
        <v>606</v>
      </c>
      <c r="V13" s="1004">
        <v>315</v>
      </c>
      <c r="W13" s="79">
        <v>291</v>
      </c>
      <c r="X13" s="79">
        <v>361</v>
      </c>
      <c r="Y13" s="1004">
        <v>207</v>
      </c>
      <c r="Z13" s="79">
        <v>154</v>
      </c>
      <c r="AA13" s="79">
        <v>699</v>
      </c>
      <c r="AB13" s="1004">
        <v>412</v>
      </c>
      <c r="AC13" s="79">
        <v>287</v>
      </c>
      <c r="AD13" s="79">
        <v>2820</v>
      </c>
      <c r="AE13" s="290">
        <v>1282</v>
      </c>
      <c r="AG13" s="499" t="s">
        <v>267</v>
      </c>
      <c r="AH13" s="497">
        <f>SUM(AH77:AH85)</f>
        <v>165</v>
      </c>
      <c r="AI13" s="497">
        <f t="shared" ref="AI13:AP13" si="12">SUM(AI77:AI85)</f>
        <v>119</v>
      </c>
      <c r="AJ13" s="497">
        <f t="shared" si="12"/>
        <v>92</v>
      </c>
      <c r="AK13" s="497">
        <f t="shared" si="12"/>
        <v>81</v>
      </c>
      <c r="AL13" s="497">
        <f t="shared" si="12"/>
        <v>457</v>
      </c>
      <c r="AM13" s="497">
        <f t="shared" si="12"/>
        <v>280</v>
      </c>
      <c r="AN13" s="497">
        <f t="shared" si="12"/>
        <v>66</v>
      </c>
      <c r="AO13" s="497">
        <f t="shared" si="12"/>
        <v>346</v>
      </c>
      <c r="AP13" s="498">
        <f t="shared" si="12"/>
        <v>67</v>
      </c>
      <c r="AR13" s="499" t="s">
        <v>267</v>
      </c>
      <c r="AS13" s="497">
        <f>SUM(AS77:AS85)</f>
        <v>586</v>
      </c>
      <c r="AT13" s="497">
        <f t="shared" ref="AT13:AZ13" si="13">SUM(AT77:AT85)</f>
        <v>131</v>
      </c>
      <c r="AU13" s="497">
        <f t="shared" si="13"/>
        <v>0</v>
      </c>
      <c r="AV13" s="497">
        <f t="shared" si="13"/>
        <v>0</v>
      </c>
      <c r="AW13" s="497">
        <f t="shared" si="13"/>
        <v>717</v>
      </c>
      <c r="AX13" s="497">
        <f t="shared" si="13"/>
        <v>316</v>
      </c>
      <c r="AY13" s="497">
        <f t="shared" si="13"/>
        <v>377</v>
      </c>
      <c r="AZ13" s="498">
        <f t="shared" si="13"/>
        <v>17</v>
      </c>
      <c r="BA13" s="35"/>
      <c r="BB13" s="35"/>
    </row>
    <row r="14" spans="1:57" s="125" customFormat="1" ht="15" customHeight="1">
      <c r="A14" s="705" t="s">
        <v>268</v>
      </c>
      <c r="B14" s="708">
        <v>7664</v>
      </c>
      <c r="C14" s="1008">
        <v>4445</v>
      </c>
      <c r="D14" s="497">
        <v>3219</v>
      </c>
      <c r="E14" s="497">
        <v>4156</v>
      </c>
      <c r="F14" s="1004">
        <v>2647</v>
      </c>
      <c r="G14" s="497">
        <v>1509</v>
      </c>
      <c r="H14" s="497">
        <v>2935</v>
      </c>
      <c r="I14" s="1004">
        <v>1879</v>
      </c>
      <c r="J14" s="497">
        <v>1056</v>
      </c>
      <c r="K14" s="497">
        <v>3146</v>
      </c>
      <c r="L14" s="1004">
        <v>2012</v>
      </c>
      <c r="M14" s="497">
        <v>1134</v>
      </c>
      <c r="N14" s="497">
        <v>17901</v>
      </c>
      <c r="O14" s="498">
        <v>6918</v>
      </c>
      <c r="Q14" s="591" t="s">
        <v>268</v>
      </c>
      <c r="R14" s="593">
        <v>876</v>
      </c>
      <c r="S14" s="1009">
        <v>522</v>
      </c>
      <c r="T14" s="79">
        <v>354</v>
      </c>
      <c r="U14" s="79">
        <v>403</v>
      </c>
      <c r="V14" s="1004">
        <v>267</v>
      </c>
      <c r="W14" s="79">
        <v>136</v>
      </c>
      <c r="X14" s="79">
        <v>363</v>
      </c>
      <c r="Y14" s="1004">
        <v>223</v>
      </c>
      <c r="Z14" s="79">
        <v>140</v>
      </c>
      <c r="AA14" s="79">
        <v>989</v>
      </c>
      <c r="AB14" s="1004">
        <v>588</v>
      </c>
      <c r="AC14" s="79">
        <v>401</v>
      </c>
      <c r="AD14" s="79">
        <v>2631</v>
      </c>
      <c r="AE14" s="290">
        <v>1031</v>
      </c>
      <c r="AG14" s="499" t="s">
        <v>268</v>
      </c>
      <c r="AH14" s="497">
        <f>SUM(AH87:AH91)</f>
        <v>135</v>
      </c>
      <c r="AI14" s="497">
        <f t="shared" ref="AI14:AP14" si="14">SUM(AI87:AI91)</f>
        <v>82</v>
      </c>
      <c r="AJ14" s="497">
        <f t="shared" si="14"/>
        <v>64</v>
      </c>
      <c r="AK14" s="497">
        <f t="shared" si="14"/>
        <v>60</v>
      </c>
      <c r="AL14" s="497">
        <f t="shared" si="14"/>
        <v>341</v>
      </c>
      <c r="AM14" s="497">
        <f t="shared" si="14"/>
        <v>236</v>
      </c>
      <c r="AN14" s="497">
        <f t="shared" si="14"/>
        <v>76</v>
      </c>
      <c r="AO14" s="497">
        <f t="shared" si="14"/>
        <v>312</v>
      </c>
      <c r="AP14" s="498">
        <f t="shared" si="14"/>
        <v>56</v>
      </c>
      <c r="AR14" s="499" t="s">
        <v>268</v>
      </c>
      <c r="AS14" s="497">
        <f>SUM(AS87:AS91)</f>
        <v>209</v>
      </c>
      <c r="AT14" s="497">
        <f t="shared" ref="AT14:AZ14" si="15">SUM(AT87:AT91)</f>
        <v>141</v>
      </c>
      <c r="AU14" s="497">
        <f t="shared" si="15"/>
        <v>17</v>
      </c>
      <c r="AV14" s="497">
        <f t="shared" si="15"/>
        <v>1</v>
      </c>
      <c r="AW14" s="497">
        <f t="shared" si="15"/>
        <v>368</v>
      </c>
      <c r="AX14" s="497">
        <f t="shared" si="15"/>
        <v>117</v>
      </c>
      <c r="AY14" s="497">
        <f t="shared" si="15"/>
        <v>28</v>
      </c>
      <c r="AZ14" s="498">
        <f t="shared" si="15"/>
        <v>39</v>
      </c>
      <c r="BA14" s="35"/>
      <c r="BB14" s="35"/>
    </row>
    <row r="15" spans="1:57" s="125" customFormat="1" ht="15" customHeight="1">
      <c r="A15" s="705" t="s">
        <v>54</v>
      </c>
      <c r="B15" s="708">
        <v>15841</v>
      </c>
      <c r="C15" s="1008">
        <v>7877</v>
      </c>
      <c r="D15" s="497">
        <v>7964</v>
      </c>
      <c r="E15" s="497">
        <v>8357</v>
      </c>
      <c r="F15" s="1004">
        <v>4176</v>
      </c>
      <c r="G15" s="497">
        <v>4181</v>
      </c>
      <c r="H15" s="497">
        <v>7319</v>
      </c>
      <c r="I15" s="1004">
        <v>3742</v>
      </c>
      <c r="J15" s="497">
        <v>3577</v>
      </c>
      <c r="K15" s="497">
        <v>5183</v>
      </c>
      <c r="L15" s="1004">
        <v>2654</v>
      </c>
      <c r="M15" s="497">
        <v>2529</v>
      </c>
      <c r="N15" s="497">
        <v>36700</v>
      </c>
      <c r="O15" s="498">
        <v>18251</v>
      </c>
      <c r="Q15" s="591" t="s">
        <v>54</v>
      </c>
      <c r="R15" s="593">
        <v>2057</v>
      </c>
      <c r="S15" s="1009">
        <v>1014</v>
      </c>
      <c r="T15" s="79">
        <v>1043</v>
      </c>
      <c r="U15" s="79">
        <v>1213</v>
      </c>
      <c r="V15" s="1004">
        <v>591</v>
      </c>
      <c r="W15" s="79">
        <v>622</v>
      </c>
      <c r="X15" s="79">
        <v>856</v>
      </c>
      <c r="Y15" s="1004">
        <v>413</v>
      </c>
      <c r="Z15" s="79">
        <v>443</v>
      </c>
      <c r="AA15" s="79">
        <v>839</v>
      </c>
      <c r="AB15" s="1004">
        <v>422</v>
      </c>
      <c r="AC15" s="79">
        <v>417</v>
      </c>
      <c r="AD15" s="79">
        <v>4965</v>
      </c>
      <c r="AE15" s="290">
        <v>2525</v>
      </c>
      <c r="AG15" s="499" t="s">
        <v>54</v>
      </c>
      <c r="AH15" s="497">
        <f>SUM(AH93:AH99)</f>
        <v>273</v>
      </c>
      <c r="AI15" s="497">
        <f t="shared" ref="AI15:AP15" si="16">SUM(AI93:AI99)</f>
        <v>166</v>
      </c>
      <c r="AJ15" s="497">
        <f t="shared" si="16"/>
        <v>134</v>
      </c>
      <c r="AK15" s="497">
        <f t="shared" si="16"/>
        <v>104</v>
      </c>
      <c r="AL15" s="497">
        <f t="shared" si="16"/>
        <v>677</v>
      </c>
      <c r="AM15" s="497">
        <f t="shared" si="16"/>
        <v>374</v>
      </c>
      <c r="AN15" s="497">
        <f t="shared" si="16"/>
        <v>147</v>
      </c>
      <c r="AO15" s="497">
        <f t="shared" si="16"/>
        <v>521</v>
      </c>
      <c r="AP15" s="498">
        <f t="shared" si="16"/>
        <v>92</v>
      </c>
      <c r="AR15" s="499" t="s">
        <v>54</v>
      </c>
      <c r="AS15" s="497">
        <f>SUM(AS93:AS99)</f>
        <v>634</v>
      </c>
      <c r="AT15" s="497">
        <f t="shared" ref="AT15:AZ15" si="17">SUM(AT93:AT99)</f>
        <v>354</v>
      </c>
      <c r="AU15" s="497">
        <f t="shared" si="17"/>
        <v>0</v>
      </c>
      <c r="AV15" s="497">
        <f t="shared" si="17"/>
        <v>0</v>
      </c>
      <c r="AW15" s="497">
        <f t="shared" si="17"/>
        <v>988</v>
      </c>
      <c r="AX15" s="497">
        <f t="shared" si="17"/>
        <v>490</v>
      </c>
      <c r="AY15" s="497">
        <f t="shared" si="17"/>
        <v>82</v>
      </c>
      <c r="AZ15" s="498">
        <f t="shared" si="17"/>
        <v>0</v>
      </c>
      <c r="BA15" s="35"/>
      <c r="BB15" s="35"/>
    </row>
    <row r="16" spans="1:57" s="125" customFormat="1" ht="15" customHeight="1">
      <c r="A16" s="705" t="s">
        <v>62</v>
      </c>
      <c r="B16" s="708">
        <v>3162</v>
      </c>
      <c r="C16" s="1008">
        <v>1622</v>
      </c>
      <c r="D16" s="497">
        <v>1540</v>
      </c>
      <c r="E16" s="497">
        <v>1375</v>
      </c>
      <c r="F16" s="1004">
        <v>732</v>
      </c>
      <c r="G16" s="497">
        <v>643</v>
      </c>
      <c r="H16" s="497">
        <v>1238</v>
      </c>
      <c r="I16" s="1004">
        <v>639</v>
      </c>
      <c r="J16" s="497">
        <v>599</v>
      </c>
      <c r="K16" s="497">
        <v>947</v>
      </c>
      <c r="L16" s="1004">
        <v>516</v>
      </c>
      <c r="M16" s="497">
        <v>431</v>
      </c>
      <c r="N16" s="497">
        <v>6722</v>
      </c>
      <c r="O16" s="498">
        <v>3213</v>
      </c>
      <c r="Q16" s="591" t="s">
        <v>62</v>
      </c>
      <c r="R16" s="593">
        <v>207</v>
      </c>
      <c r="S16" s="1009">
        <v>118</v>
      </c>
      <c r="T16" s="79">
        <v>89</v>
      </c>
      <c r="U16" s="79">
        <v>157</v>
      </c>
      <c r="V16" s="1004">
        <v>78</v>
      </c>
      <c r="W16" s="79">
        <v>79</v>
      </c>
      <c r="X16" s="79">
        <v>218</v>
      </c>
      <c r="Y16" s="1004">
        <v>111</v>
      </c>
      <c r="Z16" s="79">
        <v>107</v>
      </c>
      <c r="AA16" s="79">
        <v>263</v>
      </c>
      <c r="AB16" s="1004">
        <v>147</v>
      </c>
      <c r="AC16" s="79">
        <v>116</v>
      </c>
      <c r="AD16" s="79">
        <v>845</v>
      </c>
      <c r="AE16" s="290">
        <v>391</v>
      </c>
      <c r="AG16" s="499" t="s">
        <v>62</v>
      </c>
      <c r="AH16" s="497">
        <f>SUM(AH101:AH103)</f>
        <v>64</v>
      </c>
      <c r="AI16" s="497">
        <f t="shared" ref="AI16:AP16" si="18">SUM(AI101:AI103)</f>
        <v>33</v>
      </c>
      <c r="AJ16" s="497">
        <f t="shared" si="18"/>
        <v>30</v>
      </c>
      <c r="AK16" s="497">
        <f t="shared" si="18"/>
        <v>29</v>
      </c>
      <c r="AL16" s="497">
        <f t="shared" si="18"/>
        <v>156</v>
      </c>
      <c r="AM16" s="497">
        <f t="shared" si="18"/>
        <v>89</v>
      </c>
      <c r="AN16" s="497">
        <f t="shared" si="18"/>
        <v>41</v>
      </c>
      <c r="AO16" s="497">
        <f t="shared" si="18"/>
        <v>130</v>
      </c>
      <c r="AP16" s="498">
        <f t="shared" si="18"/>
        <v>23</v>
      </c>
      <c r="AR16" s="499" t="s">
        <v>62</v>
      </c>
      <c r="AS16" s="497">
        <f>SUM(AS101:AS103)</f>
        <v>111</v>
      </c>
      <c r="AT16" s="497">
        <f t="shared" ref="AT16:AZ16" si="19">SUM(AT101:AT103)</f>
        <v>65</v>
      </c>
      <c r="AU16" s="497">
        <f t="shared" si="19"/>
        <v>0</v>
      </c>
      <c r="AV16" s="497">
        <f t="shared" si="19"/>
        <v>8</v>
      </c>
      <c r="AW16" s="497">
        <f t="shared" si="19"/>
        <v>184</v>
      </c>
      <c r="AX16" s="497">
        <f t="shared" si="19"/>
        <v>53</v>
      </c>
      <c r="AY16" s="497">
        <f t="shared" si="19"/>
        <v>18</v>
      </c>
      <c r="AZ16" s="498">
        <f t="shared" si="19"/>
        <v>9</v>
      </c>
      <c r="BA16" s="35"/>
      <c r="BB16" s="35"/>
    </row>
    <row r="17" spans="1:57" s="125" customFormat="1" ht="15" customHeight="1">
      <c r="A17" s="705" t="s">
        <v>66</v>
      </c>
      <c r="B17" s="708">
        <v>4648</v>
      </c>
      <c r="C17" s="1008">
        <v>2389</v>
      </c>
      <c r="D17" s="497">
        <v>2259</v>
      </c>
      <c r="E17" s="497">
        <v>2508</v>
      </c>
      <c r="F17" s="1004">
        <v>1264</v>
      </c>
      <c r="G17" s="497">
        <v>1244</v>
      </c>
      <c r="H17" s="497">
        <v>3323</v>
      </c>
      <c r="I17" s="1004">
        <v>1884</v>
      </c>
      <c r="J17" s="497">
        <v>1439</v>
      </c>
      <c r="K17" s="497">
        <v>2672</v>
      </c>
      <c r="L17" s="1004">
        <v>1527</v>
      </c>
      <c r="M17" s="497">
        <v>1145</v>
      </c>
      <c r="N17" s="497">
        <v>13151</v>
      </c>
      <c r="O17" s="498">
        <v>6087</v>
      </c>
      <c r="Q17" s="591" t="s">
        <v>66</v>
      </c>
      <c r="R17" s="593">
        <v>666</v>
      </c>
      <c r="S17" s="1009">
        <v>339</v>
      </c>
      <c r="T17" s="79">
        <v>327</v>
      </c>
      <c r="U17" s="79">
        <v>402</v>
      </c>
      <c r="V17" s="1004">
        <v>184</v>
      </c>
      <c r="W17" s="79">
        <v>218</v>
      </c>
      <c r="X17" s="79">
        <v>400</v>
      </c>
      <c r="Y17" s="1004">
        <v>223</v>
      </c>
      <c r="Z17" s="79">
        <v>177</v>
      </c>
      <c r="AA17" s="79">
        <v>449</v>
      </c>
      <c r="AB17" s="1004">
        <v>249</v>
      </c>
      <c r="AC17" s="79">
        <v>200</v>
      </c>
      <c r="AD17" s="79">
        <v>1917</v>
      </c>
      <c r="AE17" s="290">
        <v>922</v>
      </c>
      <c r="AG17" s="499" t="s">
        <v>66</v>
      </c>
      <c r="AH17" s="497">
        <f>SUM(AH111:AH116)</f>
        <v>83</v>
      </c>
      <c r="AI17" s="497">
        <f t="shared" ref="AI17:AP17" si="20">SUM(AI111:AI116)</f>
        <v>53</v>
      </c>
      <c r="AJ17" s="497">
        <f t="shared" si="20"/>
        <v>79</v>
      </c>
      <c r="AK17" s="497">
        <f t="shared" si="20"/>
        <v>74</v>
      </c>
      <c r="AL17" s="497">
        <f t="shared" si="20"/>
        <v>289</v>
      </c>
      <c r="AM17" s="497">
        <f t="shared" si="20"/>
        <v>185</v>
      </c>
      <c r="AN17" s="497">
        <f t="shared" si="20"/>
        <v>33</v>
      </c>
      <c r="AO17" s="497">
        <f t="shared" si="20"/>
        <v>218</v>
      </c>
      <c r="AP17" s="498">
        <f t="shared" si="20"/>
        <v>34</v>
      </c>
      <c r="AR17" s="499" t="s">
        <v>66</v>
      </c>
      <c r="AS17" s="497">
        <f>SUM(AS111:AS116)</f>
        <v>357</v>
      </c>
      <c r="AT17" s="497">
        <f t="shared" ref="AT17:AZ17" si="21">SUM(AT111:AT116)</f>
        <v>78</v>
      </c>
      <c r="AU17" s="497">
        <f t="shared" si="21"/>
        <v>0</v>
      </c>
      <c r="AV17" s="497">
        <f t="shared" si="21"/>
        <v>2</v>
      </c>
      <c r="AW17" s="497">
        <f t="shared" si="21"/>
        <v>437</v>
      </c>
      <c r="AX17" s="497">
        <f t="shared" si="21"/>
        <v>214</v>
      </c>
      <c r="AY17" s="497">
        <f t="shared" si="21"/>
        <v>68</v>
      </c>
      <c r="AZ17" s="498">
        <f t="shared" si="21"/>
        <v>89</v>
      </c>
      <c r="BA17" s="35"/>
      <c r="BB17" s="35"/>
    </row>
    <row r="18" spans="1:57" s="125" customFormat="1" ht="15" customHeight="1">
      <c r="A18" s="705" t="s">
        <v>73</v>
      </c>
      <c r="B18" s="708">
        <v>4910</v>
      </c>
      <c r="C18" s="1008">
        <v>2479</v>
      </c>
      <c r="D18" s="497">
        <v>2431</v>
      </c>
      <c r="E18" s="497">
        <v>2494</v>
      </c>
      <c r="F18" s="1004">
        <v>1305</v>
      </c>
      <c r="G18" s="497">
        <v>1189</v>
      </c>
      <c r="H18" s="497">
        <v>1949</v>
      </c>
      <c r="I18" s="1004">
        <v>1022</v>
      </c>
      <c r="J18" s="497">
        <v>927</v>
      </c>
      <c r="K18" s="497">
        <v>1687</v>
      </c>
      <c r="L18" s="1004">
        <v>858</v>
      </c>
      <c r="M18" s="497">
        <v>829</v>
      </c>
      <c r="N18" s="497">
        <v>11040</v>
      </c>
      <c r="O18" s="498">
        <v>5376</v>
      </c>
      <c r="Q18" s="591" t="s">
        <v>73</v>
      </c>
      <c r="R18" s="593">
        <v>194</v>
      </c>
      <c r="S18" s="1009">
        <v>92</v>
      </c>
      <c r="T18" s="79">
        <v>102</v>
      </c>
      <c r="U18" s="79">
        <v>198</v>
      </c>
      <c r="V18" s="1004">
        <v>92</v>
      </c>
      <c r="W18" s="79">
        <v>106</v>
      </c>
      <c r="X18" s="79">
        <v>123</v>
      </c>
      <c r="Y18" s="1004">
        <v>57</v>
      </c>
      <c r="Z18" s="79">
        <v>66</v>
      </c>
      <c r="AA18" s="79">
        <v>201</v>
      </c>
      <c r="AB18" s="1004">
        <v>97</v>
      </c>
      <c r="AC18" s="79">
        <v>104</v>
      </c>
      <c r="AD18" s="79">
        <v>716</v>
      </c>
      <c r="AE18" s="290">
        <v>378</v>
      </c>
      <c r="AG18" s="499" t="s">
        <v>73</v>
      </c>
      <c r="AH18" s="497">
        <f>SUM(AH118:AH119)</f>
        <v>97</v>
      </c>
      <c r="AI18" s="497">
        <f t="shared" ref="AI18:AP18" si="22">SUM(AI118:AI119)</f>
        <v>57</v>
      </c>
      <c r="AJ18" s="497">
        <f t="shared" si="22"/>
        <v>47</v>
      </c>
      <c r="AK18" s="497">
        <f t="shared" si="22"/>
        <v>40</v>
      </c>
      <c r="AL18" s="497">
        <f t="shared" si="22"/>
        <v>241</v>
      </c>
      <c r="AM18" s="497">
        <f t="shared" si="22"/>
        <v>167</v>
      </c>
      <c r="AN18" s="497">
        <f t="shared" si="22"/>
        <v>59</v>
      </c>
      <c r="AO18" s="497">
        <f t="shared" si="22"/>
        <v>226</v>
      </c>
      <c r="AP18" s="498">
        <f t="shared" si="22"/>
        <v>36</v>
      </c>
      <c r="AR18" s="499" t="s">
        <v>73</v>
      </c>
      <c r="AS18" s="497">
        <f>SUM(AS118:AS119)</f>
        <v>107</v>
      </c>
      <c r="AT18" s="497">
        <f t="shared" ref="AT18:AZ18" si="23">SUM(AT118:AT119)</f>
        <v>173</v>
      </c>
      <c r="AU18" s="497">
        <f t="shared" si="23"/>
        <v>1</v>
      </c>
      <c r="AV18" s="497">
        <f t="shared" si="23"/>
        <v>0</v>
      </c>
      <c r="AW18" s="497">
        <f t="shared" si="23"/>
        <v>281</v>
      </c>
      <c r="AX18" s="497">
        <f t="shared" si="23"/>
        <v>147</v>
      </c>
      <c r="AY18" s="497">
        <f t="shared" si="23"/>
        <v>10</v>
      </c>
      <c r="AZ18" s="498">
        <f t="shared" si="23"/>
        <v>24</v>
      </c>
      <c r="BA18" s="35"/>
      <c r="BB18" s="35"/>
    </row>
    <row r="19" spans="1:57" s="125" customFormat="1" ht="15" customHeight="1">
      <c r="A19" s="705" t="s">
        <v>76</v>
      </c>
      <c r="B19" s="708">
        <v>4891</v>
      </c>
      <c r="C19" s="1008">
        <v>2385</v>
      </c>
      <c r="D19" s="497">
        <v>2506</v>
      </c>
      <c r="E19" s="497">
        <v>3597</v>
      </c>
      <c r="F19" s="1004">
        <v>1766</v>
      </c>
      <c r="G19" s="497">
        <v>1831</v>
      </c>
      <c r="H19" s="497">
        <v>3910</v>
      </c>
      <c r="I19" s="1004">
        <v>2119</v>
      </c>
      <c r="J19" s="497">
        <v>1791</v>
      </c>
      <c r="K19" s="497">
        <v>2836</v>
      </c>
      <c r="L19" s="1004">
        <v>1474</v>
      </c>
      <c r="M19" s="497">
        <v>1362</v>
      </c>
      <c r="N19" s="497">
        <v>15234</v>
      </c>
      <c r="O19" s="498">
        <v>7490</v>
      </c>
      <c r="Q19" s="591" t="s">
        <v>76</v>
      </c>
      <c r="R19" s="593">
        <v>551</v>
      </c>
      <c r="S19" s="1009">
        <v>270</v>
      </c>
      <c r="T19" s="79">
        <v>281</v>
      </c>
      <c r="U19" s="79">
        <v>247</v>
      </c>
      <c r="V19" s="1004">
        <v>113</v>
      </c>
      <c r="W19" s="79">
        <v>134</v>
      </c>
      <c r="X19" s="79">
        <v>373</v>
      </c>
      <c r="Y19" s="1004">
        <v>194</v>
      </c>
      <c r="Z19" s="79">
        <v>179</v>
      </c>
      <c r="AA19" s="79">
        <v>410</v>
      </c>
      <c r="AB19" s="1004">
        <v>194</v>
      </c>
      <c r="AC19" s="79">
        <v>216</v>
      </c>
      <c r="AD19" s="79">
        <v>1581</v>
      </c>
      <c r="AE19" s="290">
        <v>810</v>
      </c>
      <c r="AG19" s="499" t="s">
        <v>76</v>
      </c>
      <c r="AH19" s="497">
        <f>SUM(AH121:AH125)</f>
        <v>77</v>
      </c>
      <c r="AI19" s="497">
        <f t="shared" ref="AI19:AP19" si="24">SUM(AI121:AI125)</f>
        <v>53</v>
      </c>
      <c r="AJ19" s="497">
        <f t="shared" si="24"/>
        <v>72</v>
      </c>
      <c r="AK19" s="497">
        <f t="shared" si="24"/>
        <v>61</v>
      </c>
      <c r="AL19" s="497">
        <f t="shared" si="24"/>
        <v>263</v>
      </c>
      <c r="AM19" s="497">
        <f t="shared" si="24"/>
        <v>200</v>
      </c>
      <c r="AN19" s="497">
        <f t="shared" si="24"/>
        <v>99</v>
      </c>
      <c r="AO19" s="497">
        <f t="shared" si="24"/>
        <v>299</v>
      </c>
      <c r="AP19" s="498">
        <f t="shared" si="24"/>
        <v>52</v>
      </c>
      <c r="AR19" s="499" t="s">
        <v>76</v>
      </c>
      <c r="AS19" s="497">
        <f>SUM(AS121:AS125)</f>
        <v>300</v>
      </c>
      <c r="AT19" s="497">
        <f t="shared" ref="AT19:AZ19" si="25">SUM(AT121:AT125)</f>
        <v>78</v>
      </c>
      <c r="AU19" s="497">
        <f t="shared" si="25"/>
        <v>7</v>
      </c>
      <c r="AV19" s="497">
        <f t="shared" si="25"/>
        <v>9</v>
      </c>
      <c r="AW19" s="497">
        <f t="shared" si="25"/>
        <v>394</v>
      </c>
      <c r="AX19" s="497">
        <f t="shared" si="25"/>
        <v>137</v>
      </c>
      <c r="AY19" s="497">
        <f t="shared" si="25"/>
        <v>14</v>
      </c>
      <c r="AZ19" s="498">
        <f t="shared" si="25"/>
        <v>56</v>
      </c>
      <c r="BA19" s="35"/>
      <c r="BB19" s="35"/>
    </row>
    <row r="20" spans="1:57" s="125" customFormat="1" ht="15" customHeight="1">
      <c r="A20" s="705" t="s">
        <v>82</v>
      </c>
      <c r="B20" s="708">
        <v>14866</v>
      </c>
      <c r="C20" s="1008">
        <v>6880</v>
      </c>
      <c r="D20" s="497">
        <v>7986</v>
      </c>
      <c r="E20" s="497">
        <v>9235</v>
      </c>
      <c r="F20" s="1004">
        <v>4209</v>
      </c>
      <c r="G20" s="497">
        <v>5026</v>
      </c>
      <c r="H20" s="497">
        <v>9739</v>
      </c>
      <c r="I20" s="1004">
        <v>4609</v>
      </c>
      <c r="J20" s="497">
        <v>5130</v>
      </c>
      <c r="K20" s="497">
        <v>8535</v>
      </c>
      <c r="L20" s="1004">
        <v>4030</v>
      </c>
      <c r="M20" s="497">
        <v>4505</v>
      </c>
      <c r="N20" s="497">
        <v>42375</v>
      </c>
      <c r="O20" s="498">
        <v>22647</v>
      </c>
      <c r="Q20" s="591" t="s">
        <v>82</v>
      </c>
      <c r="R20" s="593">
        <v>1446</v>
      </c>
      <c r="S20" s="1009">
        <v>699</v>
      </c>
      <c r="T20" s="79">
        <v>747</v>
      </c>
      <c r="U20" s="79">
        <v>1088</v>
      </c>
      <c r="V20" s="1004">
        <v>461</v>
      </c>
      <c r="W20" s="79">
        <v>627</v>
      </c>
      <c r="X20" s="79">
        <v>1328</v>
      </c>
      <c r="Y20" s="1004">
        <v>583</v>
      </c>
      <c r="Z20" s="79">
        <v>745</v>
      </c>
      <c r="AA20" s="79">
        <v>2124</v>
      </c>
      <c r="AB20" s="1004">
        <v>984</v>
      </c>
      <c r="AC20" s="79">
        <v>1140</v>
      </c>
      <c r="AD20" s="79">
        <v>5986</v>
      </c>
      <c r="AE20" s="290">
        <v>3259</v>
      </c>
      <c r="AG20" s="499" t="s">
        <v>82</v>
      </c>
      <c r="AH20" s="497">
        <f>SUM(AH127:AH131)</f>
        <v>252</v>
      </c>
      <c r="AI20" s="497">
        <f t="shared" ref="AI20:AP20" si="26">SUM(AI127:AI131)</f>
        <v>177</v>
      </c>
      <c r="AJ20" s="497">
        <f t="shared" si="26"/>
        <v>202</v>
      </c>
      <c r="AK20" s="497">
        <f t="shared" si="26"/>
        <v>183</v>
      </c>
      <c r="AL20" s="497">
        <f t="shared" si="26"/>
        <v>814</v>
      </c>
      <c r="AM20" s="497">
        <f t="shared" si="26"/>
        <v>646</v>
      </c>
      <c r="AN20" s="497">
        <f t="shared" si="26"/>
        <v>123</v>
      </c>
      <c r="AO20" s="497">
        <f t="shared" si="26"/>
        <v>769</v>
      </c>
      <c r="AP20" s="498">
        <f t="shared" si="26"/>
        <v>94</v>
      </c>
      <c r="AR20" s="499" t="s">
        <v>82</v>
      </c>
      <c r="AS20" s="497">
        <f>SUM(AS127:AS131)</f>
        <v>743</v>
      </c>
      <c r="AT20" s="497">
        <f t="shared" ref="AT20:AZ20" si="27">SUM(AT127:AT131)</f>
        <v>551</v>
      </c>
      <c r="AU20" s="497">
        <f t="shared" si="27"/>
        <v>20</v>
      </c>
      <c r="AV20" s="497">
        <f t="shared" si="27"/>
        <v>0</v>
      </c>
      <c r="AW20" s="497">
        <f t="shared" si="27"/>
        <v>1314</v>
      </c>
      <c r="AX20" s="497">
        <f t="shared" si="27"/>
        <v>664</v>
      </c>
      <c r="AY20" s="497">
        <f t="shared" si="27"/>
        <v>195</v>
      </c>
      <c r="AZ20" s="498">
        <f t="shared" si="27"/>
        <v>33</v>
      </c>
      <c r="BA20" s="35"/>
      <c r="BB20" s="35"/>
    </row>
    <row r="21" spans="1:57" s="125" customFormat="1" ht="15" customHeight="1">
      <c r="A21" s="705" t="s">
        <v>88</v>
      </c>
      <c r="B21" s="708">
        <v>1912</v>
      </c>
      <c r="C21" s="1008">
        <v>1011</v>
      </c>
      <c r="D21" s="497">
        <v>901</v>
      </c>
      <c r="E21" s="497">
        <v>1265</v>
      </c>
      <c r="F21" s="1004">
        <v>676</v>
      </c>
      <c r="G21" s="497">
        <v>589</v>
      </c>
      <c r="H21" s="497">
        <v>976</v>
      </c>
      <c r="I21" s="1004">
        <v>544</v>
      </c>
      <c r="J21" s="497">
        <v>432</v>
      </c>
      <c r="K21" s="497">
        <v>747</v>
      </c>
      <c r="L21" s="1004">
        <v>407</v>
      </c>
      <c r="M21" s="497">
        <v>340</v>
      </c>
      <c r="N21" s="497">
        <v>4900</v>
      </c>
      <c r="O21" s="498">
        <v>2262</v>
      </c>
      <c r="Q21" s="591" t="s">
        <v>88</v>
      </c>
      <c r="R21" s="593">
        <v>248</v>
      </c>
      <c r="S21" s="1009">
        <v>131</v>
      </c>
      <c r="T21" s="79">
        <v>117</v>
      </c>
      <c r="U21" s="79">
        <v>173</v>
      </c>
      <c r="V21" s="1004">
        <v>89</v>
      </c>
      <c r="W21" s="79">
        <v>84</v>
      </c>
      <c r="X21" s="79">
        <v>156</v>
      </c>
      <c r="Y21" s="1004">
        <v>81</v>
      </c>
      <c r="Z21" s="79">
        <v>75</v>
      </c>
      <c r="AA21" s="79">
        <v>106</v>
      </c>
      <c r="AB21" s="1004">
        <v>54</v>
      </c>
      <c r="AC21" s="79">
        <v>52</v>
      </c>
      <c r="AD21" s="79">
        <v>683</v>
      </c>
      <c r="AE21" s="290">
        <v>328</v>
      </c>
      <c r="AG21" s="499" t="s">
        <v>88</v>
      </c>
      <c r="AH21" s="497">
        <f>SUM(AH133:AH135)</f>
        <v>37</v>
      </c>
      <c r="AI21" s="497">
        <f t="shared" ref="AI21:AP21" si="28">SUM(AI133:AI135)</f>
        <v>27</v>
      </c>
      <c r="AJ21" s="497">
        <f t="shared" si="28"/>
        <v>23</v>
      </c>
      <c r="AK21" s="497">
        <f t="shared" si="28"/>
        <v>20</v>
      </c>
      <c r="AL21" s="497">
        <f t="shared" si="28"/>
        <v>107</v>
      </c>
      <c r="AM21" s="497">
        <f t="shared" si="28"/>
        <v>76</v>
      </c>
      <c r="AN21" s="497">
        <f t="shared" si="28"/>
        <v>15</v>
      </c>
      <c r="AO21" s="497">
        <f t="shared" si="28"/>
        <v>91</v>
      </c>
      <c r="AP21" s="498">
        <f t="shared" si="28"/>
        <v>18</v>
      </c>
      <c r="AR21" s="499" t="s">
        <v>88</v>
      </c>
      <c r="AS21" s="497">
        <f>SUM(AS133:AS135)</f>
        <v>102</v>
      </c>
      <c r="AT21" s="497">
        <f t="shared" ref="AT21:AZ21" si="29">SUM(AT133:AT135)</f>
        <v>63</v>
      </c>
      <c r="AU21" s="497">
        <f t="shared" si="29"/>
        <v>0</v>
      </c>
      <c r="AV21" s="497">
        <f t="shared" si="29"/>
        <v>0</v>
      </c>
      <c r="AW21" s="497">
        <f t="shared" si="29"/>
        <v>165</v>
      </c>
      <c r="AX21" s="497">
        <f t="shared" si="29"/>
        <v>93</v>
      </c>
      <c r="AY21" s="497">
        <f t="shared" si="29"/>
        <v>22</v>
      </c>
      <c r="AZ21" s="498">
        <f t="shared" si="29"/>
        <v>4</v>
      </c>
      <c r="BA21" s="35"/>
      <c r="BB21" s="35"/>
    </row>
    <row r="22" spans="1:57" s="125" customFormat="1" ht="15" customHeight="1">
      <c r="A22" s="705" t="s">
        <v>92</v>
      </c>
      <c r="B22" s="708">
        <v>8633</v>
      </c>
      <c r="C22" s="1008">
        <v>4163</v>
      </c>
      <c r="D22" s="497">
        <v>4470</v>
      </c>
      <c r="E22" s="497">
        <v>5306</v>
      </c>
      <c r="F22" s="1004">
        <v>2580</v>
      </c>
      <c r="G22" s="497">
        <v>2726</v>
      </c>
      <c r="H22" s="497">
        <v>3871</v>
      </c>
      <c r="I22" s="1004">
        <v>1859</v>
      </c>
      <c r="J22" s="497">
        <v>2012</v>
      </c>
      <c r="K22" s="497">
        <v>3402</v>
      </c>
      <c r="L22" s="1004">
        <v>1607</v>
      </c>
      <c r="M22" s="497">
        <v>1795</v>
      </c>
      <c r="N22" s="497">
        <v>21212</v>
      </c>
      <c r="O22" s="498">
        <v>11003</v>
      </c>
      <c r="Q22" s="591" t="s">
        <v>92</v>
      </c>
      <c r="R22" s="593">
        <v>329</v>
      </c>
      <c r="S22" s="1009">
        <v>171</v>
      </c>
      <c r="T22" s="79">
        <v>158</v>
      </c>
      <c r="U22" s="79">
        <v>392</v>
      </c>
      <c r="V22" s="1004">
        <v>203</v>
      </c>
      <c r="W22" s="79">
        <v>189</v>
      </c>
      <c r="X22" s="79">
        <v>333</v>
      </c>
      <c r="Y22" s="1004">
        <v>130</v>
      </c>
      <c r="Z22" s="79">
        <v>203</v>
      </c>
      <c r="AA22" s="79">
        <v>617</v>
      </c>
      <c r="AB22" s="1004">
        <v>269</v>
      </c>
      <c r="AC22" s="79">
        <v>348</v>
      </c>
      <c r="AD22" s="79">
        <v>1671</v>
      </c>
      <c r="AE22" s="290">
        <v>898</v>
      </c>
      <c r="AG22" s="499" t="s">
        <v>92</v>
      </c>
      <c r="AH22" s="497">
        <f>SUM(AH137:AH139)</f>
        <v>174</v>
      </c>
      <c r="AI22" s="497">
        <f t="shared" ref="AI22:AP22" si="30">SUM(AI137:AI139)</f>
        <v>114</v>
      </c>
      <c r="AJ22" s="497">
        <f t="shared" si="30"/>
        <v>85</v>
      </c>
      <c r="AK22" s="497">
        <f t="shared" si="30"/>
        <v>80</v>
      </c>
      <c r="AL22" s="497">
        <f t="shared" si="30"/>
        <v>453</v>
      </c>
      <c r="AM22" s="497">
        <f t="shared" si="30"/>
        <v>303</v>
      </c>
      <c r="AN22" s="497">
        <f t="shared" si="30"/>
        <v>77</v>
      </c>
      <c r="AO22" s="497">
        <f t="shared" si="30"/>
        <v>380</v>
      </c>
      <c r="AP22" s="498">
        <f t="shared" si="30"/>
        <v>53</v>
      </c>
      <c r="AR22" s="499" t="s">
        <v>92</v>
      </c>
      <c r="AS22" s="497">
        <f>SUM(AS137:AS139)</f>
        <v>508</v>
      </c>
      <c r="AT22" s="497">
        <f t="shared" ref="AT22:AZ22" si="31">SUM(AT137:AT139)</f>
        <v>225</v>
      </c>
      <c r="AU22" s="497">
        <f t="shared" si="31"/>
        <v>0</v>
      </c>
      <c r="AV22" s="497">
        <f t="shared" si="31"/>
        <v>0</v>
      </c>
      <c r="AW22" s="497">
        <f t="shared" si="31"/>
        <v>733</v>
      </c>
      <c r="AX22" s="497">
        <f t="shared" si="31"/>
        <v>352</v>
      </c>
      <c r="AY22" s="497">
        <f t="shared" si="31"/>
        <v>13</v>
      </c>
      <c r="AZ22" s="498">
        <f t="shared" si="31"/>
        <v>76</v>
      </c>
      <c r="BA22" s="35"/>
      <c r="BB22" s="35"/>
    </row>
    <row r="23" spans="1:57" s="125" customFormat="1" ht="15" customHeight="1">
      <c r="A23" s="705" t="s">
        <v>96</v>
      </c>
      <c r="B23" s="708">
        <v>683</v>
      </c>
      <c r="C23" s="1008">
        <v>375</v>
      </c>
      <c r="D23" s="497">
        <v>308</v>
      </c>
      <c r="E23" s="497">
        <v>421</v>
      </c>
      <c r="F23" s="1004">
        <v>230</v>
      </c>
      <c r="G23" s="497">
        <v>191</v>
      </c>
      <c r="H23" s="497">
        <v>325</v>
      </c>
      <c r="I23" s="1004">
        <v>194</v>
      </c>
      <c r="J23" s="497">
        <v>131</v>
      </c>
      <c r="K23" s="497">
        <v>234</v>
      </c>
      <c r="L23" s="1004">
        <v>111</v>
      </c>
      <c r="M23" s="497">
        <v>123</v>
      </c>
      <c r="N23" s="497">
        <v>1663</v>
      </c>
      <c r="O23" s="498">
        <v>753</v>
      </c>
      <c r="Q23" s="591" t="s">
        <v>96</v>
      </c>
      <c r="R23" s="593">
        <v>51</v>
      </c>
      <c r="S23" s="1009">
        <v>30</v>
      </c>
      <c r="T23" s="79">
        <v>21</v>
      </c>
      <c r="U23" s="79">
        <v>42</v>
      </c>
      <c r="V23" s="1004">
        <v>22</v>
      </c>
      <c r="W23" s="79">
        <v>20</v>
      </c>
      <c r="X23" s="79">
        <v>31</v>
      </c>
      <c r="Y23" s="1004">
        <v>16</v>
      </c>
      <c r="Z23" s="79">
        <v>15</v>
      </c>
      <c r="AA23" s="79">
        <v>52</v>
      </c>
      <c r="AB23" s="1004">
        <v>22</v>
      </c>
      <c r="AC23" s="79">
        <v>30</v>
      </c>
      <c r="AD23" s="79">
        <v>176</v>
      </c>
      <c r="AE23" s="290">
        <v>86</v>
      </c>
      <c r="AG23" s="499" t="s">
        <v>96</v>
      </c>
      <c r="AH23" s="497">
        <f>SUM(AH141:AH145)</f>
        <v>15</v>
      </c>
      <c r="AI23" s="497">
        <f t="shared" ref="AI23:AP23" si="32">SUM(AI141:AI145)</f>
        <v>12</v>
      </c>
      <c r="AJ23" s="497">
        <f t="shared" si="32"/>
        <v>12</v>
      </c>
      <c r="AK23" s="497">
        <f t="shared" si="32"/>
        <v>10</v>
      </c>
      <c r="AL23" s="497">
        <f t="shared" si="32"/>
        <v>49</v>
      </c>
      <c r="AM23" s="497">
        <f t="shared" si="32"/>
        <v>44</v>
      </c>
      <c r="AN23" s="497">
        <f t="shared" si="32"/>
        <v>6</v>
      </c>
      <c r="AO23" s="497">
        <f t="shared" si="32"/>
        <v>50</v>
      </c>
      <c r="AP23" s="498">
        <f t="shared" si="32"/>
        <v>11</v>
      </c>
      <c r="AR23" s="499" t="s">
        <v>96</v>
      </c>
      <c r="AS23" s="497">
        <f>SUM(AS141:AS145)</f>
        <v>90</v>
      </c>
      <c r="AT23" s="497">
        <f t="shared" ref="AT23:AZ23" si="33">SUM(AT141:AT145)</f>
        <v>7</v>
      </c>
      <c r="AU23" s="497">
        <f t="shared" si="33"/>
        <v>0</v>
      </c>
      <c r="AV23" s="497">
        <f t="shared" si="33"/>
        <v>0</v>
      </c>
      <c r="AW23" s="497">
        <f t="shared" si="33"/>
        <v>97</v>
      </c>
      <c r="AX23" s="497">
        <f t="shared" si="33"/>
        <v>32</v>
      </c>
      <c r="AY23" s="497">
        <f t="shared" si="33"/>
        <v>3</v>
      </c>
      <c r="AZ23" s="498">
        <f t="shared" si="33"/>
        <v>13</v>
      </c>
      <c r="BA23" s="35"/>
      <c r="BB23" s="35"/>
    </row>
    <row r="24" spans="1:57" s="125" customFormat="1" ht="15" customHeight="1">
      <c r="A24" s="705" t="s">
        <v>102</v>
      </c>
      <c r="B24" s="708">
        <v>4852</v>
      </c>
      <c r="C24" s="1008">
        <v>2510</v>
      </c>
      <c r="D24" s="497">
        <v>2342</v>
      </c>
      <c r="E24" s="497">
        <v>2106</v>
      </c>
      <c r="F24" s="1004">
        <v>1141</v>
      </c>
      <c r="G24" s="497">
        <v>965</v>
      </c>
      <c r="H24" s="497">
        <v>1392</v>
      </c>
      <c r="I24" s="1004">
        <v>798</v>
      </c>
      <c r="J24" s="497">
        <v>594</v>
      </c>
      <c r="K24" s="497">
        <v>1200</v>
      </c>
      <c r="L24" s="1004">
        <v>671</v>
      </c>
      <c r="M24" s="497">
        <v>529</v>
      </c>
      <c r="N24" s="497">
        <v>9550</v>
      </c>
      <c r="O24" s="498">
        <v>4430</v>
      </c>
      <c r="Q24" s="591" t="s">
        <v>102</v>
      </c>
      <c r="R24" s="593">
        <v>548</v>
      </c>
      <c r="S24" s="1009">
        <v>282</v>
      </c>
      <c r="T24" s="79">
        <v>266</v>
      </c>
      <c r="U24" s="79">
        <v>311</v>
      </c>
      <c r="V24" s="1004">
        <v>168</v>
      </c>
      <c r="W24" s="79">
        <v>143</v>
      </c>
      <c r="X24" s="79">
        <v>262</v>
      </c>
      <c r="Y24" s="1004">
        <v>146</v>
      </c>
      <c r="Z24" s="79">
        <v>116</v>
      </c>
      <c r="AA24" s="79">
        <v>213</v>
      </c>
      <c r="AB24" s="1004">
        <v>118</v>
      </c>
      <c r="AC24" s="79">
        <v>95</v>
      </c>
      <c r="AD24" s="79">
        <v>1334</v>
      </c>
      <c r="AE24" s="290">
        <v>620</v>
      </c>
      <c r="AG24" s="499" t="s">
        <v>102</v>
      </c>
      <c r="AH24" s="497">
        <f>SUM(AH153:AH157)</f>
        <v>94</v>
      </c>
      <c r="AI24" s="497">
        <f t="shared" ref="AI24:AP24" si="34">SUM(AI153:AI157)</f>
        <v>51</v>
      </c>
      <c r="AJ24" s="497">
        <f t="shared" si="34"/>
        <v>40</v>
      </c>
      <c r="AK24" s="497">
        <f t="shared" si="34"/>
        <v>32</v>
      </c>
      <c r="AL24" s="497">
        <f t="shared" si="34"/>
        <v>217</v>
      </c>
      <c r="AM24" s="497">
        <f t="shared" si="34"/>
        <v>134</v>
      </c>
      <c r="AN24" s="497">
        <f t="shared" si="34"/>
        <v>35</v>
      </c>
      <c r="AO24" s="497">
        <f t="shared" si="34"/>
        <v>169</v>
      </c>
      <c r="AP24" s="498">
        <f t="shared" si="34"/>
        <v>25</v>
      </c>
      <c r="AR24" s="499" t="s">
        <v>102</v>
      </c>
      <c r="AS24" s="497">
        <f>SUM(AS153:AS157)</f>
        <v>229</v>
      </c>
      <c r="AT24" s="497">
        <f t="shared" ref="AT24:AZ24" si="35">SUM(AT153:AT157)</f>
        <v>11</v>
      </c>
      <c r="AU24" s="497">
        <f t="shared" si="35"/>
        <v>2</v>
      </c>
      <c r="AV24" s="497">
        <f t="shared" si="35"/>
        <v>1</v>
      </c>
      <c r="AW24" s="497">
        <f t="shared" si="35"/>
        <v>243</v>
      </c>
      <c r="AX24" s="497">
        <f t="shared" si="35"/>
        <v>115</v>
      </c>
      <c r="AY24" s="497">
        <f t="shared" si="35"/>
        <v>78</v>
      </c>
      <c r="AZ24" s="498">
        <f t="shared" si="35"/>
        <v>29</v>
      </c>
      <c r="BA24" s="35"/>
      <c r="BB24" s="35"/>
    </row>
    <row r="25" spans="1:57" s="125" customFormat="1" ht="15" customHeight="1">
      <c r="A25" s="705" t="s">
        <v>108</v>
      </c>
      <c r="B25" s="708">
        <v>9303</v>
      </c>
      <c r="C25" s="1008">
        <v>5173</v>
      </c>
      <c r="D25" s="497">
        <v>4130</v>
      </c>
      <c r="E25" s="497">
        <v>5935</v>
      </c>
      <c r="F25" s="1004">
        <v>3454</v>
      </c>
      <c r="G25" s="497">
        <v>2481</v>
      </c>
      <c r="H25" s="497">
        <v>7072</v>
      </c>
      <c r="I25" s="1004">
        <v>4171</v>
      </c>
      <c r="J25" s="497">
        <v>2901</v>
      </c>
      <c r="K25" s="497">
        <v>4769</v>
      </c>
      <c r="L25" s="1004">
        <v>2966</v>
      </c>
      <c r="M25" s="497">
        <v>1803</v>
      </c>
      <c r="N25" s="497">
        <v>27079</v>
      </c>
      <c r="O25" s="498">
        <v>11315</v>
      </c>
      <c r="Q25" s="591" t="s">
        <v>108</v>
      </c>
      <c r="R25" s="593">
        <v>1193</v>
      </c>
      <c r="S25" s="1009">
        <v>657</v>
      </c>
      <c r="T25" s="79">
        <v>536</v>
      </c>
      <c r="U25" s="79">
        <v>533</v>
      </c>
      <c r="V25" s="1004">
        <v>316</v>
      </c>
      <c r="W25" s="79">
        <v>217</v>
      </c>
      <c r="X25" s="79">
        <v>583</v>
      </c>
      <c r="Y25" s="1004">
        <v>356</v>
      </c>
      <c r="Z25" s="79">
        <v>227</v>
      </c>
      <c r="AA25" s="79">
        <v>568</v>
      </c>
      <c r="AB25" s="1004">
        <v>347</v>
      </c>
      <c r="AC25" s="79">
        <v>221</v>
      </c>
      <c r="AD25" s="79">
        <v>2877</v>
      </c>
      <c r="AE25" s="290">
        <v>1201</v>
      </c>
      <c r="AG25" s="499" t="s">
        <v>108</v>
      </c>
      <c r="AH25" s="497">
        <f>SUM(AH159:AH162)</f>
        <v>139</v>
      </c>
      <c r="AI25" s="497">
        <f t="shared" ref="AI25:AP25" si="36">SUM(AI159:AI162)</f>
        <v>95</v>
      </c>
      <c r="AJ25" s="497">
        <f t="shared" si="36"/>
        <v>129</v>
      </c>
      <c r="AK25" s="497">
        <f t="shared" si="36"/>
        <v>96</v>
      </c>
      <c r="AL25" s="497">
        <f t="shared" si="36"/>
        <v>459</v>
      </c>
      <c r="AM25" s="497">
        <f t="shared" si="36"/>
        <v>328</v>
      </c>
      <c r="AN25" s="497">
        <f t="shared" si="36"/>
        <v>115</v>
      </c>
      <c r="AO25" s="497">
        <f t="shared" si="36"/>
        <v>443</v>
      </c>
      <c r="AP25" s="498">
        <f t="shared" si="36"/>
        <v>58</v>
      </c>
      <c r="AR25" s="499" t="s">
        <v>108</v>
      </c>
      <c r="AS25" s="497">
        <f>SUM(AS159:AS162)</f>
        <v>446</v>
      </c>
      <c r="AT25" s="497">
        <f t="shared" ref="AT25:AZ25" si="37">SUM(AT159:AT162)</f>
        <v>201</v>
      </c>
      <c r="AU25" s="497">
        <f t="shared" si="37"/>
        <v>17</v>
      </c>
      <c r="AV25" s="497">
        <f t="shared" si="37"/>
        <v>2</v>
      </c>
      <c r="AW25" s="497">
        <f t="shared" si="37"/>
        <v>666</v>
      </c>
      <c r="AX25" s="497">
        <f t="shared" si="37"/>
        <v>152</v>
      </c>
      <c r="AY25" s="497">
        <f t="shared" si="37"/>
        <v>19</v>
      </c>
      <c r="AZ25" s="498">
        <f t="shared" si="37"/>
        <v>60</v>
      </c>
      <c r="BA25" s="35"/>
      <c r="BB25" s="35"/>
    </row>
    <row r="26" spans="1:57" s="125" customFormat="1" ht="15" customHeight="1">
      <c r="A26" s="705" t="s">
        <v>113</v>
      </c>
      <c r="B26" s="708">
        <v>17041</v>
      </c>
      <c r="C26" s="1008">
        <v>9359</v>
      </c>
      <c r="D26" s="497">
        <v>7682</v>
      </c>
      <c r="E26" s="497">
        <v>7700</v>
      </c>
      <c r="F26" s="1004">
        <v>4437</v>
      </c>
      <c r="G26" s="497">
        <v>3263</v>
      </c>
      <c r="H26" s="497">
        <v>6765</v>
      </c>
      <c r="I26" s="1004">
        <v>4198</v>
      </c>
      <c r="J26" s="497">
        <v>2567</v>
      </c>
      <c r="K26" s="497">
        <v>5793</v>
      </c>
      <c r="L26" s="1004">
        <v>3721</v>
      </c>
      <c r="M26" s="497">
        <v>2072</v>
      </c>
      <c r="N26" s="497">
        <v>37299</v>
      </c>
      <c r="O26" s="498">
        <v>15584</v>
      </c>
      <c r="Q26" s="591" t="s">
        <v>113</v>
      </c>
      <c r="R26" s="593">
        <v>1025</v>
      </c>
      <c r="S26" s="1009">
        <v>570</v>
      </c>
      <c r="T26" s="79">
        <v>455</v>
      </c>
      <c r="U26" s="79">
        <v>905</v>
      </c>
      <c r="V26" s="1004">
        <v>509</v>
      </c>
      <c r="W26" s="79">
        <v>396</v>
      </c>
      <c r="X26" s="79">
        <v>661</v>
      </c>
      <c r="Y26" s="1004">
        <v>433</v>
      </c>
      <c r="Z26" s="79">
        <v>228</v>
      </c>
      <c r="AA26" s="79">
        <v>798</v>
      </c>
      <c r="AB26" s="1004">
        <v>506</v>
      </c>
      <c r="AC26" s="79">
        <v>292</v>
      </c>
      <c r="AD26" s="79">
        <v>3389</v>
      </c>
      <c r="AE26" s="290">
        <v>1371</v>
      </c>
      <c r="AG26" s="499" t="s">
        <v>113</v>
      </c>
      <c r="AH26" s="497">
        <f>SUM(AH164:AH170)</f>
        <v>261</v>
      </c>
      <c r="AI26" s="497">
        <f t="shared" ref="AI26:AP26" si="38">SUM(AI164:AI170)</f>
        <v>137</v>
      </c>
      <c r="AJ26" s="497">
        <f t="shared" si="38"/>
        <v>143</v>
      </c>
      <c r="AK26" s="497">
        <f t="shared" si="38"/>
        <v>126</v>
      </c>
      <c r="AL26" s="497">
        <f t="shared" si="38"/>
        <v>667</v>
      </c>
      <c r="AM26" s="497">
        <f t="shared" si="38"/>
        <v>434</v>
      </c>
      <c r="AN26" s="497">
        <f t="shared" si="38"/>
        <v>71</v>
      </c>
      <c r="AO26" s="497">
        <f t="shared" si="38"/>
        <v>505</v>
      </c>
      <c r="AP26" s="498">
        <f t="shared" si="38"/>
        <v>93</v>
      </c>
      <c r="AR26" s="499" t="s">
        <v>113</v>
      </c>
      <c r="AS26" s="497">
        <f>SUM(AS164:AS170)</f>
        <v>527</v>
      </c>
      <c r="AT26" s="497">
        <f t="shared" ref="AT26:AZ26" si="39">SUM(AT164:AT170)</f>
        <v>274</v>
      </c>
      <c r="AU26" s="497">
        <f t="shared" si="39"/>
        <v>10</v>
      </c>
      <c r="AV26" s="497">
        <f t="shared" si="39"/>
        <v>6</v>
      </c>
      <c r="AW26" s="497">
        <f t="shared" si="39"/>
        <v>817</v>
      </c>
      <c r="AX26" s="497">
        <f t="shared" si="39"/>
        <v>251</v>
      </c>
      <c r="AY26" s="497">
        <f t="shared" si="39"/>
        <v>92</v>
      </c>
      <c r="AZ26" s="498">
        <f t="shared" si="39"/>
        <v>71</v>
      </c>
      <c r="BA26" s="35"/>
      <c r="BB26" s="35"/>
    </row>
    <row r="27" spans="1:57" s="125" customFormat="1" ht="15" customHeight="1">
      <c r="A27" s="705" t="s">
        <v>121</v>
      </c>
      <c r="B27" s="708">
        <v>11271</v>
      </c>
      <c r="C27" s="1008">
        <v>5811</v>
      </c>
      <c r="D27" s="497">
        <v>5460</v>
      </c>
      <c r="E27" s="497">
        <v>6657</v>
      </c>
      <c r="F27" s="1004">
        <v>3405</v>
      </c>
      <c r="G27" s="497">
        <v>3252</v>
      </c>
      <c r="H27" s="497">
        <v>8265</v>
      </c>
      <c r="I27" s="1004">
        <v>4131</v>
      </c>
      <c r="J27" s="497">
        <v>4134</v>
      </c>
      <c r="K27" s="497">
        <v>7479</v>
      </c>
      <c r="L27" s="1004">
        <v>3831</v>
      </c>
      <c r="M27" s="497">
        <v>3648</v>
      </c>
      <c r="N27" s="497">
        <v>33672</v>
      </c>
      <c r="O27" s="498">
        <v>16494</v>
      </c>
      <c r="Q27" s="591" t="s">
        <v>121</v>
      </c>
      <c r="R27" s="593">
        <v>789</v>
      </c>
      <c r="S27" s="1009">
        <v>406</v>
      </c>
      <c r="T27" s="79">
        <v>383</v>
      </c>
      <c r="U27" s="79">
        <v>471</v>
      </c>
      <c r="V27" s="1004">
        <v>255</v>
      </c>
      <c r="W27" s="79">
        <v>216</v>
      </c>
      <c r="X27" s="79">
        <v>688</v>
      </c>
      <c r="Y27" s="1004">
        <v>318</v>
      </c>
      <c r="Z27" s="79">
        <v>370</v>
      </c>
      <c r="AA27" s="79">
        <v>1149</v>
      </c>
      <c r="AB27" s="1004">
        <v>536</v>
      </c>
      <c r="AC27" s="79">
        <v>613</v>
      </c>
      <c r="AD27" s="79">
        <v>3097</v>
      </c>
      <c r="AE27" s="290">
        <v>1582</v>
      </c>
      <c r="AG27" s="499" t="s">
        <v>121</v>
      </c>
      <c r="AH27" s="497">
        <f>SUM(AH172:AH178)</f>
        <v>205</v>
      </c>
      <c r="AI27" s="497">
        <f t="shared" ref="AI27:AP27" si="40">SUM(AI172:AI178)</f>
        <v>130</v>
      </c>
      <c r="AJ27" s="497">
        <f t="shared" si="40"/>
        <v>183</v>
      </c>
      <c r="AK27" s="497">
        <f t="shared" si="40"/>
        <v>175</v>
      </c>
      <c r="AL27" s="497">
        <f t="shared" si="40"/>
        <v>693</v>
      </c>
      <c r="AM27" s="497">
        <f t="shared" si="40"/>
        <v>657</v>
      </c>
      <c r="AN27" s="497">
        <f t="shared" si="40"/>
        <v>59</v>
      </c>
      <c r="AO27" s="497">
        <f t="shared" si="40"/>
        <v>716</v>
      </c>
      <c r="AP27" s="498">
        <f t="shared" si="40"/>
        <v>99</v>
      </c>
      <c r="AR27" s="499" t="s">
        <v>121</v>
      </c>
      <c r="AS27" s="497">
        <f>SUM(AS172:AS178)</f>
        <v>992</v>
      </c>
      <c r="AT27" s="497">
        <f t="shared" ref="AT27:AZ27" si="41">SUM(AT172:AT178)</f>
        <v>357</v>
      </c>
      <c r="AU27" s="497">
        <f t="shared" si="41"/>
        <v>6</v>
      </c>
      <c r="AV27" s="497">
        <f t="shared" si="41"/>
        <v>35</v>
      </c>
      <c r="AW27" s="497">
        <f t="shared" si="41"/>
        <v>1390</v>
      </c>
      <c r="AX27" s="497">
        <f t="shared" si="41"/>
        <v>733</v>
      </c>
      <c r="AY27" s="497">
        <f t="shared" si="41"/>
        <v>132</v>
      </c>
      <c r="AZ27" s="498">
        <f t="shared" si="41"/>
        <v>144</v>
      </c>
      <c r="BA27" s="35"/>
      <c r="BB27" s="35"/>
    </row>
    <row r="28" spans="1:57" s="125" customFormat="1" ht="15" customHeight="1">
      <c r="A28" s="705" t="s">
        <v>129</v>
      </c>
      <c r="B28" s="708">
        <v>14592</v>
      </c>
      <c r="C28" s="1008">
        <v>8287</v>
      </c>
      <c r="D28" s="497">
        <v>6305</v>
      </c>
      <c r="E28" s="497">
        <v>7540</v>
      </c>
      <c r="F28" s="1004">
        <v>4418</v>
      </c>
      <c r="G28" s="497">
        <v>3122</v>
      </c>
      <c r="H28" s="497">
        <v>6394</v>
      </c>
      <c r="I28" s="1004">
        <v>3836</v>
      </c>
      <c r="J28" s="497">
        <v>2558</v>
      </c>
      <c r="K28" s="497">
        <v>4888</v>
      </c>
      <c r="L28" s="1004">
        <v>3008</v>
      </c>
      <c r="M28" s="497">
        <v>1880</v>
      </c>
      <c r="N28" s="497">
        <v>33414</v>
      </c>
      <c r="O28" s="498">
        <v>13865</v>
      </c>
      <c r="Q28" s="591" t="s">
        <v>129</v>
      </c>
      <c r="R28" s="593">
        <v>1350</v>
      </c>
      <c r="S28" s="1009">
        <v>753</v>
      </c>
      <c r="T28" s="79">
        <v>597</v>
      </c>
      <c r="U28" s="79">
        <v>739</v>
      </c>
      <c r="V28" s="1004">
        <v>418</v>
      </c>
      <c r="W28" s="79">
        <v>321</v>
      </c>
      <c r="X28" s="79">
        <v>887</v>
      </c>
      <c r="Y28" s="1004">
        <v>561</v>
      </c>
      <c r="Z28" s="79">
        <v>326</v>
      </c>
      <c r="AA28" s="79">
        <v>1135</v>
      </c>
      <c r="AB28" s="1004">
        <v>718</v>
      </c>
      <c r="AC28" s="79">
        <v>417</v>
      </c>
      <c r="AD28" s="79">
        <v>4111</v>
      </c>
      <c r="AE28" s="290">
        <v>1661</v>
      </c>
      <c r="AG28" s="499" t="s">
        <v>129</v>
      </c>
      <c r="AH28" s="497">
        <f>SUM(AH180:AH185)</f>
        <v>441</v>
      </c>
      <c r="AI28" s="497">
        <f t="shared" ref="AI28:AO28" si="42">SUM(AI180:AI185)</f>
        <v>275</v>
      </c>
      <c r="AJ28" s="497">
        <f t="shared" si="42"/>
        <v>200</v>
      </c>
      <c r="AK28" s="497">
        <f t="shared" si="42"/>
        <v>158</v>
      </c>
      <c r="AL28" s="497">
        <f t="shared" si="42"/>
        <v>1074</v>
      </c>
      <c r="AM28" s="497">
        <f t="shared" si="42"/>
        <v>434</v>
      </c>
      <c r="AN28" s="497">
        <f t="shared" si="42"/>
        <v>149</v>
      </c>
      <c r="AO28" s="497">
        <f t="shared" si="42"/>
        <v>583</v>
      </c>
      <c r="AP28" s="498">
        <f>SUM(AP180:AP185)</f>
        <v>97</v>
      </c>
      <c r="AR28" s="499" t="s">
        <v>129</v>
      </c>
      <c r="AS28" s="497">
        <f>SUM(AS180:AS185)</f>
        <v>437</v>
      </c>
      <c r="AT28" s="497">
        <f t="shared" ref="AT28:AZ28" si="43">SUM(AT180:AT185)</f>
        <v>327</v>
      </c>
      <c r="AU28" s="497">
        <f t="shared" si="43"/>
        <v>11</v>
      </c>
      <c r="AV28" s="497">
        <f t="shared" si="43"/>
        <v>30</v>
      </c>
      <c r="AW28" s="497">
        <f>SUM(AS28:AV28)</f>
        <v>805</v>
      </c>
      <c r="AX28" s="497">
        <f t="shared" si="43"/>
        <v>200</v>
      </c>
      <c r="AY28" s="497">
        <f t="shared" si="43"/>
        <v>384</v>
      </c>
      <c r="AZ28" s="498">
        <f t="shared" si="43"/>
        <v>142</v>
      </c>
      <c r="BA28" s="35"/>
      <c r="BB28" s="35"/>
    </row>
    <row r="29" spans="1:57" s="125" customFormat="1" ht="15" customHeight="1" thickBot="1">
      <c r="A29" s="495" t="s">
        <v>315</v>
      </c>
      <c r="B29" s="291">
        <v>216507</v>
      </c>
      <c r="C29" s="1008">
        <v>111133</v>
      </c>
      <c r="D29" s="472">
        <v>105374</v>
      </c>
      <c r="E29" s="472">
        <v>122011</v>
      </c>
      <c r="F29" s="1002">
        <v>63558</v>
      </c>
      <c r="G29" s="472">
        <v>58453</v>
      </c>
      <c r="H29" s="472">
        <v>113050</v>
      </c>
      <c r="I29" s="1002">
        <v>59786</v>
      </c>
      <c r="J29" s="472">
        <v>53264</v>
      </c>
      <c r="K29" s="472">
        <v>94870</v>
      </c>
      <c r="L29" s="1002">
        <v>50522</v>
      </c>
      <c r="M29" s="472">
        <v>44348</v>
      </c>
      <c r="N29" s="472">
        <v>546438</v>
      </c>
      <c r="O29" s="473">
        <v>261439</v>
      </c>
      <c r="Q29" s="495" t="s">
        <v>315</v>
      </c>
      <c r="R29" s="291">
        <v>17613</v>
      </c>
      <c r="S29" s="841">
        <v>9262</v>
      </c>
      <c r="T29" s="219">
        <v>8351</v>
      </c>
      <c r="U29" s="219">
        <v>12476</v>
      </c>
      <c r="V29" s="1002">
        <v>6439</v>
      </c>
      <c r="W29" s="219">
        <v>6037</v>
      </c>
      <c r="X29" s="219">
        <v>11373</v>
      </c>
      <c r="Y29" s="1002">
        <v>5933</v>
      </c>
      <c r="Z29" s="219">
        <v>5440</v>
      </c>
      <c r="AA29" s="219">
        <v>18246</v>
      </c>
      <c r="AB29" s="1002">
        <v>9201</v>
      </c>
      <c r="AC29" s="219">
        <v>9045</v>
      </c>
      <c r="AD29" s="219">
        <v>59708</v>
      </c>
      <c r="AE29" s="220">
        <v>28873</v>
      </c>
      <c r="AG29" s="291" t="s">
        <v>315</v>
      </c>
      <c r="AH29" s="472">
        <f>SUM(AH7:AH28)</f>
        <v>4006</v>
      </c>
      <c r="AI29" s="472">
        <f t="shared" ref="AI29:AO29" si="44">SUM(AI7:AI28)</f>
        <v>2566</v>
      </c>
      <c r="AJ29" s="472">
        <f t="shared" si="44"/>
        <v>2459</v>
      </c>
      <c r="AK29" s="472">
        <f t="shared" si="44"/>
        <v>2196</v>
      </c>
      <c r="AL29" s="472">
        <f>SUM(AL7:AL28)</f>
        <v>11227</v>
      </c>
      <c r="AM29" s="472">
        <f t="shared" si="44"/>
        <v>7476</v>
      </c>
      <c r="AN29" s="472">
        <f t="shared" si="44"/>
        <v>1891</v>
      </c>
      <c r="AO29" s="472">
        <f t="shared" si="44"/>
        <v>9367</v>
      </c>
      <c r="AP29" s="473">
        <f>SUM(AP7:AP28)</f>
        <v>1375</v>
      </c>
      <c r="AR29" s="291" t="s">
        <v>315</v>
      </c>
      <c r="AS29" s="472">
        <f>SUM(AS7:AS28)</f>
        <v>10797</v>
      </c>
      <c r="AT29" s="472">
        <f t="shared" ref="AT29:AV29" si="45">SUM(AT7:AT28)</f>
        <v>5202</v>
      </c>
      <c r="AU29" s="472">
        <f t="shared" si="45"/>
        <v>175</v>
      </c>
      <c r="AV29" s="472">
        <f t="shared" si="45"/>
        <v>143</v>
      </c>
      <c r="AW29" s="472">
        <f>SUM(AW7:AW28)</f>
        <v>16317</v>
      </c>
      <c r="AX29" s="472">
        <f>SUM(AX7:AX28)</f>
        <v>7699</v>
      </c>
      <c r="AY29" s="472">
        <f>SUM(AY7:AY28)</f>
        <v>2250</v>
      </c>
      <c r="AZ29" s="473">
        <f>SUM(AZ7:AZ28)</f>
        <v>1723</v>
      </c>
      <c r="BA29" s="35"/>
      <c r="BB29" s="35"/>
    </row>
    <row r="30" spans="1:57" s="125" customFormat="1" ht="19.5" customHeight="1">
      <c r="A30" s="1173" t="s">
        <v>410</v>
      </c>
      <c r="B30" s="1173"/>
      <c r="C30" s="1173"/>
      <c r="D30" s="1173"/>
      <c r="E30" s="1173"/>
      <c r="F30" s="1173"/>
      <c r="G30" s="1173"/>
      <c r="H30" s="1173"/>
      <c r="I30" s="1173"/>
      <c r="J30" s="1173"/>
      <c r="K30" s="1173"/>
      <c r="L30" s="1173"/>
      <c r="M30" s="1173"/>
      <c r="N30" s="1173"/>
      <c r="O30" s="1173"/>
      <c r="P30" s="640"/>
      <c r="Q30" s="1175" t="s">
        <v>412</v>
      </c>
      <c r="R30" s="1175"/>
      <c r="S30" s="1175"/>
      <c r="T30" s="1175"/>
      <c r="U30" s="1175"/>
      <c r="V30" s="1175"/>
      <c r="W30" s="1175"/>
      <c r="X30" s="1175"/>
      <c r="Y30" s="1175"/>
      <c r="Z30" s="1175"/>
      <c r="AA30" s="1175"/>
      <c r="AB30" s="1175"/>
      <c r="AC30" s="1175"/>
      <c r="AD30" s="1175"/>
      <c r="AE30" s="1175"/>
      <c r="AG30" s="1175" t="s">
        <v>415</v>
      </c>
      <c r="AH30" s="1175"/>
      <c r="AI30" s="1175"/>
      <c r="AJ30" s="1175"/>
      <c r="AK30" s="1175"/>
      <c r="AL30" s="1175"/>
      <c r="AM30" s="1175"/>
      <c r="AN30" s="1175"/>
      <c r="AO30" s="1175"/>
      <c r="AP30" s="1175"/>
      <c r="AR30" s="1182" t="s">
        <v>418</v>
      </c>
      <c r="AS30" s="1182"/>
      <c r="AT30" s="1182"/>
      <c r="AU30" s="1182"/>
      <c r="AV30" s="1182"/>
      <c r="AW30" s="1182"/>
      <c r="AX30" s="1182"/>
      <c r="AY30" s="1182"/>
      <c r="AZ30" s="1182"/>
      <c r="BA30" s="641"/>
      <c r="BB30" s="641"/>
      <c r="BC30" s="641"/>
      <c r="BD30" s="641"/>
      <c r="BE30" s="641"/>
    </row>
    <row r="31" spans="1:57" s="125" customFormat="1" ht="12" customHeight="1">
      <c r="A31" s="1174" t="s">
        <v>293</v>
      </c>
      <c r="B31" s="1174"/>
      <c r="C31" s="1174"/>
      <c r="D31" s="1174"/>
      <c r="E31" s="1174"/>
      <c r="F31" s="1174"/>
      <c r="G31" s="1174"/>
      <c r="H31" s="1174"/>
      <c r="I31" s="1174"/>
      <c r="J31" s="1174"/>
      <c r="K31" s="1174"/>
      <c r="L31" s="1174"/>
      <c r="M31" s="1174"/>
      <c r="N31" s="1174"/>
      <c r="O31" s="1174"/>
      <c r="P31" s="639"/>
      <c r="Q31" s="1174" t="s">
        <v>293</v>
      </c>
      <c r="R31" s="1174"/>
      <c r="S31" s="1174"/>
      <c r="T31" s="1174"/>
      <c r="U31" s="1174"/>
      <c r="V31" s="1174"/>
      <c r="W31" s="1174"/>
      <c r="X31" s="1174"/>
      <c r="Y31" s="1174"/>
      <c r="Z31" s="1174"/>
      <c r="AA31" s="1174"/>
      <c r="AB31" s="1174"/>
      <c r="AC31" s="1174"/>
      <c r="AD31" s="1174"/>
      <c r="AE31" s="1174"/>
      <c r="AG31" s="1174" t="s">
        <v>293</v>
      </c>
      <c r="AH31" s="1174"/>
      <c r="AI31" s="1174"/>
      <c r="AJ31" s="1174"/>
      <c r="AK31" s="1174"/>
      <c r="AL31" s="1174"/>
      <c r="AM31" s="1174"/>
      <c r="AN31" s="1174"/>
      <c r="AO31" s="1174"/>
      <c r="AP31" s="1174"/>
      <c r="AR31" s="1183" t="s">
        <v>293</v>
      </c>
      <c r="AS31" s="1183"/>
      <c r="AT31" s="1183"/>
      <c r="AU31" s="1183"/>
      <c r="AV31" s="1183"/>
      <c r="AW31" s="1183"/>
      <c r="AX31" s="1183"/>
      <c r="AY31" s="1183"/>
      <c r="AZ31" s="1183"/>
      <c r="BA31" s="13"/>
      <c r="BB31" s="13"/>
      <c r="BC31" s="13"/>
      <c r="BD31" s="13"/>
      <c r="BE31" s="13"/>
    </row>
    <row r="32" spans="1:57" s="125" customFormat="1" ht="10.5" customHeight="1" thickBot="1">
      <c r="A32" s="709"/>
      <c r="B32" s="709"/>
      <c r="C32" s="709"/>
      <c r="D32" s="709"/>
      <c r="E32" s="709"/>
      <c r="F32" s="709"/>
      <c r="G32" s="709"/>
      <c r="H32" s="709"/>
      <c r="I32" s="709"/>
      <c r="J32" s="709"/>
      <c r="K32" s="709"/>
      <c r="L32" s="709"/>
      <c r="M32" s="709"/>
      <c r="N32" s="709"/>
      <c r="O32" s="709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0"/>
    </row>
    <row r="33" spans="1:55" s="125" customFormat="1" ht="18" customHeight="1">
      <c r="A33" s="1187" t="s">
        <v>0</v>
      </c>
      <c r="B33" s="1144" t="s">
        <v>317</v>
      </c>
      <c r="C33" s="1144"/>
      <c r="D33" s="1144"/>
      <c r="E33" s="1144" t="s">
        <v>318</v>
      </c>
      <c r="F33" s="1144"/>
      <c r="G33" s="1144"/>
      <c r="H33" s="1144" t="s">
        <v>319</v>
      </c>
      <c r="I33" s="1144"/>
      <c r="J33" s="1144"/>
      <c r="K33" s="1144" t="s">
        <v>320</v>
      </c>
      <c r="L33" s="1144"/>
      <c r="M33" s="1144"/>
      <c r="N33" s="1191" t="s">
        <v>1</v>
      </c>
      <c r="O33" s="1192"/>
      <c r="Q33" s="1185" t="s">
        <v>0</v>
      </c>
      <c r="R33" s="1171" t="s">
        <v>317</v>
      </c>
      <c r="S33" s="1126"/>
      <c r="T33" s="1125"/>
      <c r="U33" s="1124" t="s">
        <v>318</v>
      </c>
      <c r="V33" s="1126"/>
      <c r="W33" s="1125"/>
      <c r="X33" s="1124" t="s">
        <v>319</v>
      </c>
      <c r="Y33" s="1126"/>
      <c r="Z33" s="1125"/>
      <c r="AA33" s="1124" t="s">
        <v>320</v>
      </c>
      <c r="AB33" s="1126"/>
      <c r="AC33" s="1125"/>
      <c r="AD33" s="1176" t="s">
        <v>1</v>
      </c>
      <c r="AE33" s="1177"/>
      <c r="AG33" s="1189" t="s">
        <v>144</v>
      </c>
      <c r="AH33" s="1196" t="s">
        <v>358</v>
      </c>
      <c r="AI33" s="1196"/>
      <c r="AJ33" s="1196"/>
      <c r="AK33" s="1196"/>
      <c r="AL33" s="1196"/>
      <c r="AM33" s="1168" t="s">
        <v>323</v>
      </c>
      <c r="AN33" s="1168"/>
      <c r="AO33" s="1168"/>
      <c r="AP33" s="1169" t="s">
        <v>324</v>
      </c>
      <c r="AR33" s="1189" t="s">
        <v>0</v>
      </c>
      <c r="AS33" s="1162" t="s">
        <v>269</v>
      </c>
      <c r="AT33" s="1162"/>
      <c r="AU33" s="1162"/>
      <c r="AV33" s="1162"/>
      <c r="AW33" s="1162"/>
      <c r="AX33" s="1162"/>
      <c r="AY33" s="1162" t="s">
        <v>257</v>
      </c>
      <c r="AZ33" s="1163"/>
    </row>
    <row r="34" spans="1:55" s="125" customFormat="1" ht="24.75" customHeight="1">
      <c r="A34" s="1188"/>
      <c r="B34" s="703" t="s">
        <v>313</v>
      </c>
      <c r="C34" s="1005"/>
      <c r="D34" s="703" t="s">
        <v>314</v>
      </c>
      <c r="E34" s="703" t="s">
        <v>313</v>
      </c>
      <c r="F34" s="1005"/>
      <c r="G34" s="703" t="s">
        <v>314</v>
      </c>
      <c r="H34" s="703" t="s">
        <v>313</v>
      </c>
      <c r="I34" s="1005"/>
      <c r="J34" s="703" t="s">
        <v>314</v>
      </c>
      <c r="K34" s="703" t="s">
        <v>313</v>
      </c>
      <c r="L34" s="1005"/>
      <c r="M34" s="703" t="s">
        <v>314</v>
      </c>
      <c r="N34" s="703" t="s">
        <v>313</v>
      </c>
      <c r="O34" s="704" t="s">
        <v>314</v>
      </c>
      <c r="Q34" s="1186"/>
      <c r="R34" s="638" t="s">
        <v>313</v>
      </c>
      <c r="S34" s="870"/>
      <c r="T34" s="129" t="s">
        <v>314</v>
      </c>
      <c r="U34" s="129" t="s">
        <v>313</v>
      </c>
      <c r="V34" s="1005"/>
      <c r="W34" s="129" t="s">
        <v>314</v>
      </c>
      <c r="X34" s="129" t="s">
        <v>313</v>
      </c>
      <c r="Y34" s="1005"/>
      <c r="Z34" s="129" t="s">
        <v>314</v>
      </c>
      <c r="AA34" s="129" t="s">
        <v>313</v>
      </c>
      <c r="AB34" s="1005"/>
      <c r="AC34" s="129" t="s">
        <v>314</v>
      </c>
      <c r="AD34" s="129" t="s">
        <v>313</v>
      </c>
      <c r="AE34" s="704" t="s">
        <v>314</v>
      </c>
      <c r="AG34" s="1190"/>
      <c r="AH34" s="129" t="s">
        <v>317</v>
      </c>
      <c r="AI34" s="129" t="s">
        <v>318</v>
      </c>
      <c r="AJ34" s="129" t="s">
        <v>319</v>
      </c>
      <c r="AK34" s="129" t="s">
        <v>320</v>
      </c>
      <c r="AL34" s="449" t="s">
        <v>1</v>
      </c>
      <c r="AM34" s="129" t="s">
        <v>474</v>
      </c>
      <c r="AN34" s="129" t="s">
        <v>475</v>
      </c>
      <c r="AO34" s="129" t="s">
        <v>1</v>
      </c>
      <c r="AP34" s="1170"/>
      <c r="AR34" s="1195"/>
      <c r="AS34" s="742" t="s">
        <v>258</v>
      </c>
      <c r="AT34" s="742" t="s">
        <v>259</v>
      </c>
      <c r="AU34" s="743" t="s">
        <v>260</v>
      </c>
      <c r="AV34" s="743" t="s">
        <v>261</v>
      </c>
      <c r="AW34" s="743" t="s">
        <v>1</v>
      </c>
      <c r="AX34" s="743" t="s">
        <v>262</v>
      </c>
      <c r="AY34" s="743" t="s">
        <v>263</v>
      </c>
      <c r="AZ34" s="746" t="s">
        <v>264</v>
      </c>
    </row>
    <row r="35" spans="1:55" s="125" customFormat="1" ht="15" customHeight="1">
      <c r="A35" s="711" t="s">
        <v>2</v>
      </c>
      <c r="B35" s="712"/>
      <c r="C35" s="1011"/>
      <c r="D35" s="712"/>
      <c r="E35" s="712"/>
      <c r="F35" s="1011"/>
      <c r="G35" s="712"/>
      <c r="H35" s="712"/>
      <c r="I35" s="1011"/>
      <c r="J35" s="712"/>
      <c r="K35" s="712"/>
      <c r="L35" s="1011"/>
      <c r="M35" s="712"/>
      <c r="N35" s="712"/>
      <c r="O35" s="713"/>
      <c r="P35" s="714"/>
      <c r="Q35" s="295" t="s">
        <v>2</v>
      </c>
      <c r="R35" s="592"/>
      <c r="S35" s="1003"/>
      <c r="T35" s="592"/>
      <c r="U35" s="592"/>
      <c r="V35" s="1003"/>
      <c r="W35" s="592"/>
      <c r="X35" s="592"/>
      <c r="Y35" s="1003"/>
      <c r="Z35" s="592"/>
      <c r="AA35" s="592"/>
      <c r="AB35" s="1003"/>
      <c r="AC35" s="592"/>
      <c r="AD35" s="592"/>
      <c r="AE35" s="282"/>
      <c r="AG35" s="295" t="s">
        <v>2</v>
      </c>
      <c r="AH35" s="592"/>
      <c r="AI35" s="592"/>
      <c r="AJ35" s="592"/>
      <c r="AK35" s="592"/>
      <c r="AL35" s="592"/>
      <c r="AM35" s="592"/>
      <c r="AN35" s="592"/>
      <c r="AO35" s="592"/>
      <c r="AP35" s="282"/>
      <c r="AR35" s="747" t="s">
        <v>2</v>
      </c>
      <c r="AS35" s="744"/>
      <c r="AT35" s="744"/>
      <c r="AU35" s="744"/>
      <c r="AV35" s="744"/>
      <c r="AW35" s="744"/>
      <c r="AX35" s="744"/>
      <c r="AY35" s="744"/>
      <c r="AZ35" s="748"/>
    </row>
    <row r="36" spans="1:55" s="125" customFormat="1" ht="15" customHeight="1">
      <c r="A36" s="715" t="s">
        <v>3</v>
      </c>
      <c r="B36" s="58">
        <v>5569</v>
      </c>
      <c r="C36" s="997"/>
      <c r="D36" s="58">
        <v>2985</v>
      </c>
      <c r="E36" s="58">
        <v>2620</v>
      </c>
      <c r="F36" s="997"/>
      <c r="G36" s="58">
        <v>1329</v>
      </c>
      <c r="H36" s="58">
        <v>2543</v>
      </c>
      <c r="I36" s="997"/>
      <c r="J36" s="58">
        <v>1329</v>
      </c>
      <c r="K36" s="58">
        <v>1839</v>
      </c>
      <c r="L36" s="997"/>
      <c r="M36" s="58">
        <v>942</v>
      </c>
      <c r="N36" s="58">
        <f>+B36+E36+H36+K36</f>
        <v>12571</v>
      </c>
      <c r="O36" s="284">
        <f>+D36+G36+J36+M36</f>
        <v>6585</v>
      </c>
      <c r="Q36" s="308" t="s">
        <v>3</v>
      </c>
      <c r="R36" s="317">
        <v>320</v>
      </c>
      <c r="S36" s="997"/>
      <c r="T36" s="317">
        <v>152</v>
      </c>
      <c r="U36" s="317">
        <v>207</v>
      </c>
      <c r="V36" s="997"/>
      <c r="W36" s="317">
        <v>109</v>
      </c>
      <c r="X36" s="317">
        <v>238</v>
      </c>
      <c r="Y36" s="997"/>
      <c r="Z36" s="317">
        <v>129</v>
      </c>
      <c r="AA36" s="317">
        <v>332</v>
      </c>
      <c r="AB36" s="997"/>
      <c r="AC36" s="317">
        <v>195</v>
      </c>
      <c r="AD36" s="317">
        <f t="shared" ref="AD36:AD66" si="46">+R36+U36+X36+AA36</f>
        <v>1097</v>
      </c>
      <c r="AE36" s="284">
        <f t="shared" ref="AE36:AE66" si="47">+T36+W36+Z36+AC36</f>
        <v>585</v>
      </c>
      <c r="AG36" s="308" t="s">
        <v>3</v>
      </c>
      <c r="AH36" s="317">
        <v>101</v>
      </c>
      <c r="AI36" s="317">
        <v>51</v>
      </c>
      <c r="AJ36" s="317">
        <v>48</v>
      </c>
      <c r="AK36" s="317">
        <v>46</v>
      </c>
      <c r="AL36" s="317">
        <f>SUM(AH36:AK36)</f>
        <v>246</v>
      </c>
      <c r="AM36" s="317">
        <v>180</v>
      </c>
      <c r="AN36" s="317">
        <v>43</v>
      </c>
      <c r="AO36" s="317">
        <f>SUM(AM36:AN36)</f>
        <v>223</v>
      </c>
      <c r="AP36" s="284">
        <v>21</v>
      </c>
      <c r="AR36" s="749" t="s">
        <v>145</v>
      </c>
      <c r="AS36" s="745">
        <v>167</v>
      </c>
      <c r="AT36" s="745">
        <v>135</v>
      </c>
      <c r="AU36" s="745"/>
      <c r="AV36" s="745"/>
      <c r="AW36" s="745">
        <f>SUM(AS36:AV36)</f>
        <v>302</v>
      </c>
      <c r="AX36" s="745">
        <v>170</v>
      </c>
      <c r="AY36" s="745">
        <v>7</v>
      </c>
      <c r="AZ36" s="750">
        <v>67</v>
      </c>
    </row>
    <row r="37" spans="1:55" s="125" customFormat="1" ht="15" customHeight="1">
      <c r="A37" s="716" t="s">
        <v>4</v>
      </c>
      <c r="B37" s="717"/>
      <c r="C37" s="1007"/>
      <c r="D37" s="717"/>
      <c r="E37" s="717"/>
      <c r="F37" s="1007"/>
      <c r="G37" s="717"/>
      <c r="H37" s="58">
        <v>3074</v>
      </c>
      <c r="I37" s="997"/>
      <c r="J37" s="58">
        <v>1524</v>
      </c>
      <c r="K37" s="58">
        <v>2273</v>
      </c>
      <c r="L37" s="997"/>
      <c r="M37" s="58">
        <v>1196</v>
      </c>
      <c r="N37" s="58">
        <f>+B37+E37+H37+K37</f>
        <v>5347</v>
      </c>
      <c r="O37" s="284">
        <f>+D37+G37+J37+M37</f>
        <v>2720</v>
      </c>
      <c r="Q37" s="308" t="s">
        <v>4</v>
      </c>
      <c r="R37" s="718"/>
      <c r="S37" s="1007"/>
      <c r="T37" s="718"/>
      <c r="U37" s="718"/>
      <c r="V37" s="1007"/>
      <c r="W37" s="718"/>
      <c r="X37" s="317">
        <v>65</v>
      </c>
      <c r="Y37" s="997"/>
      <c r="Z37" s="317">
        <v>29</v>
      </c>
      <c r="AA37" s="317">
        <v>447</v>
      </c>
      <c r="AB37" s="997"/>
      <c r="AC37" s="317">
        <v>266</v>
      </c>
      <c r="AD37" s="317">
        <f t="shared" si="46"/>
        <v>512</v>
      </c>
      <c r="AE37" s="284">
        <f t="shared" si="47"/>
        <v>295</v>
      </c>
      <c r="AG37" s="308" t="s">
        <v>4</v>
      </c>
      <c r="AH37" s="317"/>
      <c r="AI37" s="317"/>
      <c r="AJ37" s="317">
        <v>61</v>
      </c>
      <c r="AK37" s="317">
        <v>46</v>
      </c>
      <c r="AL37" s="317">
        <f t="shared" ref="AL37:AL66" si="48">SUM(AH37:AK37)</f>
        <v>107</v>
      </c>
      <c r="AM37" s="317">
        <v>120</v>
      </c>
      <c r="AN37" s="317">
        <v>8</v>
      </c>
      <c r="AO37" s="317">
        <f t="shared" ref="AO37:AO66" si="49">SUM(AM37:AN37)</f>
        <v>128</v>
      </c>
      <c r="AP37" s="284">
        <v>23</v>
      </c>
      <c r="AR37" s="749" t="s">
        <v>146</v>
      </c>
      <c r="AS37" s="745">
        <v>120</v>
      </c>
      <c r="AT37" s="745">
        <v>105</v>
      </c>
      <c r="AU37" s="745">
        <v>4</v>
      </c>
      <c r="AV37" s="745">
        <v>1</v>
      </c>
      <c r="AW37" s="745">
        <f t="shared" ref="AW37:AW66" si="50">SUM(AS37:AV37)</f>
        <v>230</v>
      </c>
      <c r="AX37" s="745">
        <v>106</v>
      </c>
      <c r="AY37" s="745">
        <v>13</v>
      </c>
      <c r="AZ37" s="750">
        <v>50</v>
      </c>
    </row>
    <row r="38" spans="1:55" s="125" customFormat="1" ht="15" customHeight="1">
      <c r="A38" s="716" t="s">
        <v>5</v>
      </c>
      <c r="B38" s="58">
        <v>1135</v>
      </c>
      <c r="C38" s="997"/>
      <c r="D38" s="58">
        <v>496</v>
      </c>
      <c r="E38" s="58">
        <v>658</v>
      </c>
      <c r="F38" s="997"/>
      <c r="G38" s="58">
        <v>270</v>
      </c>
      <c r="H38" s="58">
        <v>740</v>
      </c>
      <c r="I38" s="997"/>
      <c r="J38" s="58">
        <v>309</v>
      </c>
      <c r="K38" s="58">
        <v>614</v>
      </c>
      <c r="L38" s="997"/>
      <c r="M38" s="58">
        <v>278</v>
      </c>
      <c r="N38" s="58">
        <f>+B38+E38+H38+K38</f>
        <v>3147</v>
      </c>
      <c r="O38" s="284">
        <f>+D38+G38+J38+M38</f>
        <v>1353</v>
      </c>
      <c r="Q38" s="308" t="s">
        <v>5</v>
      </c>
      <c r="R38" s="317">
        <v>112</v>
      </c>
      <c r="S38" s="997"/>
      <c r="T38" s="317">
        <v>47</v>
      </c>
      <c r="U38" s="317">
        <v>114</v>
      </c>
      <c r="V38" s="997"/>
      <c r="W38" s="317">
        <v>46</v>
      </c>
      <c r="X38" s="317">
        <v>99</v>
      </c>
      <c r="Y38" s="997"/>
      <c r="Z38" s="317">
        <v>51</v>
      </c>
      <c r="AA38" s="317">
        <v>223</v>
      </c>
      <c r="AB38" s="997"/>
      <c r="AC38" s="317">
        <v>119</v>
      </c>
      <c r="AD38" s="317">
        <f t="shared" si="46"/>
        <v>548</v>
      </c>
      <c r="AE38" s="284">
        <f t="shared" si="47"/>
        <v>263</v>
      </c>
      <c r="AG38" s="308" t="s">
        <v>5</v>
      </c>
      <c r="AH38" s="317">
        <v>24</v>
      </c>
      <c r="AI38" s="317">
        <v>14</v>
      </c>
      <c r="AJ38" s="317">
        <v>15</v>
      </c>
      <c r="AK38" s="317">
        <v>13</v>
      </c>
      <c r="AL38" s="317">
        <f t="shared" si="48"/>
        <v>66</v>
      </c>
      <c r="AM38" s="317">
        <v>45</v>
      </c>
      <c r="AN38" s="317">
        <v>4</v>
      </c>
      <c r="AO38" s="317">
        <f t="shared" si="49"/>
        <v>49</v>
      </c>
      <c r="AP38" s="284">
        <v>5</v>
      </c>
      <c r="AR38" s="749" t="s">
        <v>147</v>
      </c>
      <c r="AS38" s="745">
        <v>46</v>
      </c>
      <c r="AT38" s="745">
        <v>38</v>
      </c>
      <c r="AU38" s="745">
        <v>0</v>
      </c>
      <c r="AV38" s="745">
        <v>2</v>
      </c>
      <c r="AW38" s="745">
        <f t="shared" si="50"/>
        <v>86</v>
      </c>
      <c r="AX38" s="745">
        <v>39</v>
      </c>
      <c r="AY38" s="745">
        <v>14</v>
      </c>
      <c r="AZ38" s="750">
        <v>5</v>
      </c>
    </row>
    <row r="39" spans="1:55" s="125" customFormat="1" ht="15" customHeight="1">
      <c r="A39" s="716" t="s">
        <v>6</v>
      </c>
      <c r="B39" s="58">
        <v>1173</v>
      </c>
      <c r="C39" s="997"/>
      <c r="D39" s="58">
        <v>550</v>
      </c>
      <c r="E39" s="58">
        <v>462</v>
      </c>
      <c r="F39" s="997"/>
      <c r="G39" s="58">
        <v>211</v>
      </c>
      <c r="H39" s="58">
        <v>396</v>
      </c>
      <c r="I39" s="997"/>
      <c r="J39" s="58">
        <v>171</v>
      </c>
      <c r="K39" s="58">
        <v>374</v>
      </c>
      <c r="L39" s="997"/>
      <c r="M39" s="58">
        <v>148</v>
      </c>
      <c r="N39" s="58">
        <f>+B39+E39+H39+K39</f>
        <v>2405</v>
      </c>
      <c r="O39" s="284">
        <f>+D39+G39+J39+M39</f>
        <v>1080</v>
      </c>
      <c r="Q39" s="308" t="s">
        <v>6</v>
      </c>
      <c r="R39" s="317">
        <v>121</v>
      </c>
      <c r="S39" s="997"/>
      <c r="T39" s="317">
        <v>58</v>
      </c>
      <c r="U39" s="317">
        <v>49</v>
      </c>
      <c r="V39" s="997"/>
      <c r="W39" s="317">
        <v>25</v>
      </c>
      <c r="X39" s="317">
        <v>22</v>
      </c>
      <c r="Y39" s="997"/>
      <c r="Z39" s="317">
        <v>6</v>
      </c>
      <c r="AA39" s="317">
        <v>109</v>
      </c>
      <c r="AB39" s="997"/>
      <c r="AC39" s="317">
        <v>50</v>
      </c>
      <c r="AD39" s="317">
        <f t="shared" si="46"/>
        <v>301</v>
      </c>
      <c r="AE39" s="284">
        <f t="shared" si="47"/>
        <v>139</v>
      </c>
      <c r="AG39" s="308" t="s">
        <v>6</v>
      </c>
      <c r="AH39" s="317">
        <v>28</v>
      </c>
      <c r="AI39" s="317">
        <v>16</v>
      </c>
      <c r="AJ39" s="317">
        <v>15</v>
      </c>
      <c r="AK39" s="317">
        <v>12</v>
      </c>
      <c r="AL39" s="317">
        <f t="shared" si="48"/>
        <v>71</v>
      </c>
      <c r="AM39" s="317">
        <v>46</v>
      </c>
      <c r="AN39" s="317">
        <v>26</v>
      </c>
      <c r="AO39" s="317">
        <f t="shared" si="49"/>
        <v>72</v>
      </c>
      <c r="AP39" s="284">
        <v>13</v>
      </c>
      <c r="AR39" s="749" t="s">
        <v>148</v>
      </c>
      <c r="AS39" s="745">
        <v>43</v>
      </c>
      <c r="AT39" s="745">
        <v>31</v>
      </c>
      <c r="AU39" s="745">
        <v>6</v>
      </c>
      <c r="AV39" s="745">
        <v>7</v>
      </c>
      <c r="AW39" s="745">
        <f t="shared" si="50"/>
        <v>87</v>
      </c>
      <c r="AX39" s="745">
        <v>37</v>
      </c>
      <c r="AY39" s="745">
        <v>0</v>
      </c>
      <c r="AZ39" s="750">
        <v>7</v>
      </c>
    </row>
    <row r="40" spans="1:55" s="125" customFormat="1" ht="15" customHeight="1">
      <c r="A40" s="716" t="s">
        <v>7</v>
      </c>
      <c r="B40" s="58">
        <v>217</v>
      </c>
      <c r="C40" s="997"/>
      <c r="D40" s="58">
        <v>124</v>
      </c>
      <c r="E40" s="58">
        <v>114</v>
      </c>
      <c r="F40" s="997"/>
      <c r="G40" s="58">
        <v>62</v>
      </c>
      <c r="H40" s="58">
        <v>2504</v>
      </c>
      <c r="I40" s="997"/>
      <c r="J40" s="58">
        <v>1345</v>
      </c>
      <c r="K40" s="58">
        <v>1675</v>
      </c>
      <c r="L40" s="997"/>
      <c r="M40" s="58">
        <v>863</v>
      </c>
      <c r="N40" s="58">
        <f>+B40+E40+H40+K40</f>
        <v>4510</v>
      </c>
      <c r="O40" s="284">
        <f>+D40+G40+J40+M40</f>
        <v>2394</v>
      </c>
      <c r="P40" s="719"/>
      <c r="Q40" s="667" t="s">
        <v>7</v>
      </c>
      <c r="R40" s="718"/>
      <c r="S40" s="1007"/>
      <c r="T40" s="718"/>
      <c r="U40" s="718"/>
      <c r="V40" s="1007"/>
      <c r="W40" s="718"/>
      <c r="X40" s="317">
        <v>229</v>
      </c>
      <c r="Y40" s="997"/>
      <c r="Z40" s="317">
        <v>118</v>
      </c>
      <c r="AA40" s="317">
        <v>424</v>
      </c>
      <c r="AB40" s="997"/>
      <c r="AC40" s="317">
        <v>224</v>
      </c>
      <c r="AD40" s="317">
        <f t="shared" si="46"/>
        <v>653</v>
      </c>
      <c r="AE40" s="284">
        <f t="shared" si="47"/>
        <v>342</v>
      </c>
      <c r="AF40" s="719"/>
      <c r="AG40" s="667" t="s">
        <v>7</v>
      </c>
      <c r="AH40" s="317">
        <v>4</v>
      </c>
      <c r="AI40" s="317">
        <v>2</v>
      </c>
      <c r="AJ40" s="317">
        <v>57</v>
      </c>
      <c r="AK40" s="317">
        <v>45</v>
      </c>
      <c r="AL40" s="317">
        <f t="shared" si="48"/>
        <v>108</v>
      </c>
      <c r="AM40" s="317">
        <v>121</v>
      </c>
      <c r="AN40" s="317">
        <v>1</v>
      </c>
      <c r="AO40" s="317">
        <f t="shared" si="49"/>
        <v>122</v>
      </c>
      <c r="AP40" s="284">
        <v>21</v>
      </c>
      <c r="AQ40" s="719"/>
      <c r="AR40" s="751" t="s">
        <v>149</v>
      </c>
      <c r="AS40" s="745">
        <v>183</v>
      </c>
      <c r="AT40" s="745">
        <v>50</v>
      </c>
      <c r="AU40" s="745">
        <v>8</v>
      </c>
      <c r="AV40" s="745"/>
      <c r="AW40" s="745">
        <f t="shared" si="50"/>
        <v>241</v>
      </c>
      <c r="AX40" s="745">
        <v>131</v>
      </c>
      <c r="AY40" s="745">
        <v>50</v>
      </c>
      <c r="AZ40" s="750">
        <v>5</v>
      </c>
      <c r="BA40" s="719"/>
      <c r="BB40" s="719"/>
      <c r="BC40" s="719"/>
    </row>
    <row r="41" spans="1:55" s="125" customFormat="1" ht="15" customHeight="1">
      <c r="A41" s="720" t="s">
        <v>8</v>
      </c>
      <c r="B41" s="717"/>
      <c r="C41" s="1007"/>
      <c r="D41" s="717"/>
      <c r="E41" s="717"/>
      <c r="F41" s="1007"/>
      <c r="G41" s="717"/>
      <c r="H41" s="272"/>
      <c r="I41" s="1003"/>
      <c r="J41" s="272"/>
      <c r="K41" s="272"/>
      <c r="L41" s="1003"/>
      <c r="M41" s="272"/>
      <c r="N41" s="58"/>
      <c r="O41" s="284"/>
      <c r="P41" s="714"/>
      <c r="Q41" s="295" t="s">
        <v>8</v>
      </c>
      <c r="R41" s="718"/>
      <c r="S41" s="1007"/>
      <c r="T41" s="718"/>
      <c r="U41" s="718"/>
      <c r="V41" s="1007"/>
      <c r="W41" s="718"/>
      <c r="X41" s="592"/>
      <c r="Y41" s="1003"/>
      <c r="Z41" s="592"/>
      <c r="AA41" s="592"/>
      <c r="AB41" s="1003"/>
      <c r="AC41" s="592"/>
      <c r="AD41" s="317"/>
      <c r="AE41" s="284"/>
      <c r="AG41" s="295" t="s">
        <v>8</v>
      </c>
      <c r="AH41" s="718"/>
      <c r="AI41" s="718"/>
      <c r="AJ41" s="592"/>
      <c r="AK41" s="592"/>
      <c r="AL41" s="317"/>
      <c r="AM41" s="592"/>
      <c r="AN41" s="592"/>
      <c r="AO41" s="317"/>
      <c r="AP41" s="282"/>
      <c r="AR41" s="747" t="s">
        <v>8</v>
      </c>
      <c r="AS41" s="745"/>
      <c r="AT41" s="745"/>
      <c r="AU41" s="745"/>
      <c r="AV41" s="745"/>
      <c r="AW41" s="745"/>
      <c r="AX41" s="745"/>
      <c r="AY41" s="745"/>
      <c r="AZ41" s="750"/>
    </row>
    <row r="42" spans="1:55" s="125" customFormat="1" ht="15" customHeight="1">
      <c r="A42" s="716" t="s">
        <v>9</v>
      </c>
      <c r="B42" s="58">
        <v>1644</v>
      </c>
      <c r="C42" s="997"/>
      <c r="D42" s="58">
        <v>846</v>
      </c>
      <c r="E42" s="58">
        <v>1061</v>
      </c>
      <c r="F42" s="997"/>
      <c r="G42" s="58">
        <v>576</v>
      </c>
      <c r="H42" s="58">
        <v>993</v>
      </c>
      <c r="I42" s="997"/>
      <c r="J42" s="58">
        <v>514</v>
      </c>
      <c r="K42" s="58">
        <v>827</v>
      </c>
      <c r="L42" s="997"/>
      <c r="M42" s="58">
        <v>387</v>
      </c>
      <c r="N42" s="58">
        <f>+B42+E42+H42+K42</f>
        <v>4525</v>
      </c>
      <c r="O42" s="284">
        <f>+D42+G42+J42+M42</f>
        <v>2323</v>
      </c>
      <c r="Q42" s="308" t="s">
        <v>136</v>
      </c>
      <c r="R42" s="317">
        <v>128</v>
      </c>
      <c r="S42" s="997"/>
      <c r="T42" s="317">
        <v>66</v>
      </c>
      <c r="U42" s="317">
        <v>76</v>
      </c>
      <c r="V42" s="997"/>
      <c r="W42" s="317">
        <v>45</v>
      </c>
      <c r="X42" s="317">
        <v>106</v>
      </c>
      <c r="Y42" s="997"/>
      <c r="Z42" s="317">
        <v>65</v>
      </c>
      <c r="AA42" s="317">
        <v>124</v>
      </c>
      <c r="AB42" s="997"/>
      <c r="AC42" s="317">
        <v>64</v>
      </c>
      <c r="AD42" s="317">
        <f t="shared" si="46"/>
        <v>434</v>
      </c>
      <c r="AE42" s="284">
        <f t="shared" si="47"/>
        <v>240</v>
      </c>
      <c r="AG42" s="308" t="s">
        <v>136</v>
      </c>
      <c r="AH42" s="317">
        <v>39</v>
      </c>
      <c r="AI42" s="317">
        <v>23</v>
      </c>
      <c r="AJ42" s="317">
        <v>22</v>
      </c>
      <c r="AK42" s="317">
        <v>20</v>
      </c>
      <c r="AL42" s="317">
        <f t="shared" si="48"/>
        <v>104</v>
      </c>
      <c r="AM42" s="317">
        <v>68</v>
      </c>
      <c r="AN42" s="317">
        <v>20</v>
      </c>
      <c r="AO42" s="317">
        <f t="shared" si="49"/>
        <v>88</v>
      </c>
      <c r="AP42" s="284">
        <v>11</v>
      </c>
      <c r="AR42" s="749" t="s">
        <v>9</v>
      </c>
      <c r="AS42" s="745">
        <v>65</v>
      </c>
      <c r="AT42" s="745">
        <v>63</v>
      </c>
      <c r="AU42" s="745">
        <v>0</v>
      </c>
      <c r="AV42" s="745">
        <v>1</v>
      </c>
      <c r="AW42" s="745">
        <f t="shared" si="50"/>
        <v>129</v>
      </c>
      <c r="AX42" s="745">
        <v>51</v>
      </c>
      <c r="AY42" s="745">
        <v>13</v>
      </c>
      <c r="AZ42" s="750">
        <v>11</v>
      </c>
    </row>
    <row r="43" spans="1:55" s="125" customFormat="1" ht="15" customHeight="1">
      <c r="A43" s="716" t="s">
        <v>10</v>
      </c>
      <c r="B43" s="58">
        <v>4270</v>
      </c>
      <c r="C43" s="997"/>
      <c r="D43" s="58">
        <v>2185</v>
      </c>
      <c r="E43" s="58">
        <v>2524</v>
      </c>
      <c r="F43" s="997"/>
      <c r="G43" s="58">
        <v>1288</v>
      </c>
      <c r="H43" s="58">
        <v>1859</v>
      </c>
      <c r="I43" s="997"/>
      <c r="J43" s="58">
        <v>907</v>
      </c>
      <c r="K43" s="58">
        <v>1586</v>
      </c>
      <c r="L43" s="997"/>
      <c r="M43" s="58">
        <v>785</v>
      </c>
      <c r="N43" s="58">
        <f>+B43+E43+H43+K43</f>
        <v>10239</v>
      </c>
      <c r="O43" s="284">
        <f>+D43+G43+J43+M43</f>
        <v>5165</v>
      </c>
      <c r="Q43" s="308" t="s">
        <v>10</v>
      </c>
      <c r="R43" s="317">
        <v>157</v>
      </c>
      <c r="S43" s="997"/>
      <c r="T43" s="317">
        <v>61</v>
      </c>
      <c r="U43" s="317">
        <v>103</v>
      </c>
      <c r="V43" s="997"/>
      <c r="W43" s="317">
        <v>59</v>
      </c>
      <c r="X43" s="317">
        <v>185</v>
      </c>
      <c r="Y43" s="997"/>
      <c r="Z43" s="317">
        <v>100</v>
      </c>
      <c r="AA43" s="317">
        <v>256</v>
      </c>
      <c r="AB43" s="997"/>
      <c r="AC43" s="317">
        <v>137</v>
      </c>
      <c r="AD43" s="317">
        <f t="shared" si="46"/>
        <v>701</v>
      </c>
      <c r="AE43" s="284">
        <f t="shared" si="47"/>
        <v>357</v>
      </c>
      <c r="AG43" s="308" t="s">
        <v>10</v>
      </c>
      <c r="AH43" s="317">
        <v>99</v>
      </c>
      <c r="AI43" s="317">
        <v>72</v>
      </c>
      <c r="AJ43" s="317">
        <v>51</v>
      </c>
      <c r="AK43" s="317">
        <v>50</v>
      </c>
      <c r="AL43" s="317">
        <f t="shared" si="48"/>
        <v>272</v>
      </c>
      <c r="AM43" s="317">
        <v>177</v>
      </c>
      <c r="AN43" s="317">
        <v>89</v>
      </c>
      <c r="AO43" s="317">
        <f t="shared" si="49"/>
        <v>266</v>
      </c>
      <c r="AP43" s="284">
        <v>31</v>
      </c>
      <c r="AR43" s="749" t="s">
        <v>150</v>
      </c>
      <c r="AS43" s="745">
        <v>221</v>
      </c>
      <c r="AT43" s="745">
        <v>58</v>
      </c>
      <c r="AU43" s="745">
        <v>0</v>
      </c>
      <c r="AV43" s="745">
        <v>3</v>
      </c>
      <c r="AW43" s="745">
        <f t="shared" si="50"/>
        <v>282</v>
      </c>
      <c r="AX43" s="745">
        <v>142</v>
      </c>
      <c r="AY43" s="745">
        <v>6</v>
      </c>
      <c r="AZ43" s="750">
        <v>68</v>
      </c>
    </row>
    <row r="44" spans="1:55" s="125" customFormat="1" ht="15" customHeight="1">
      <c r="A44" s="716" t="s">
        <v>11</v>
      </c>
      <c r="B44" s="58">
        <v>3592</v>
      </c>
      <c r="C44" s="997"/>
      <c r="D44" s="58">
        <v>1859</v>
      </c>
      <c r="E44" s="58">
        <v>2782</v>
      </c>
      <c r="F44" s="997"/>
      <c r="G44" s="58">
        <v>1436</v>
      </c>
      <c r="H44" s="58">
        <v>2000</v>
      </c>
      <c r="I44" s="997"/>
      <c r="J44" s="58">
        <v>988</v>
      </c>
      <c r="K44" s="58">
        <v>1744</v>
      </c>
      <c r="L44" s="997"/>
      <c r="M44" s="58">
        <v>887</v>
      </c>
      <c r="N44" s="58">
        <f>+B44+E44+H44+K44</f>
        <v>10118</v>
      </c>
      <c r="O44" s="284">
        <f>+D44+G44+J44+M44</f>
        <v>5170</v>
      </c>
      <c r="Q44" s="308" t="s">
        <v>11</v>
      </c>
      <c r="R44" s="317">
        <v>191</v>
      </c>
      <c r="S44" s="997"/>
      <c r="T44" s="317">
        <v>95</v>
      </c>
      <c r="U44" s="317">
        <v>71</v>
      </c>
      <c r="V44" s="997"/>
      <c r="W44" s="317">
        <v>38</v>
      </c>
      <c r="X44" s="317">
        <v>159</v>
      </c>
      <c r="Y44" s="997"/>
      <c r="Z44" s="317">
        <v>76</v>
      </c>
      <c r="AA44" s="317">
        <v>300</v>
      </c>
      <c r="AB44" s="997"/>
      <c r="AC44" s="317">
        <v>154</v>
      </c>
      <c r="AD44" s="317">
        <f t="shared" si="46"/>
        <v>721</v>
      </c>
      <c r="AE44" s="284">
        <f t="shared" si="47"/>
        <v>363</v>
      </c>
      <c r="AG44" s="308" t="s">
        <v>11</v>
      </c>
      <c r="AH44" s="317">
        <v>83</v>
      </c>
      <c r="AI44" s="317">
        <v>70</v>
      </c>
      <c r="AJ44" s="317">
        <v>54</v>
      </c>
      <c r="AK44" s="317">
        <v>52</v>
      </c>
      <c r="AL44" s="317">
        <f t="shared" si="48"/>
        <v>259</v>
      </c>
      <c r="AM44" s="317">
        <v>169</v>
      </c>
      <c r="AN44" s="317">
        <v>60</v>
      </c>
      <c r="AO44" s="317">
        <f t="shared" si="49"/>
        <v>229</v>
      </c>
      <c r="AP44" s="284">
        <v>28</v>
      </c>
      <c r="AR44" s="749" t="s">
        <v>151</v>
      </c>
      <c r="AS44" s="745">
        <v>186</v>
      </c>
      <c r="AT44" s="745">
        <v>98</v>
      </c>
      <c r="AU44" s="745">
        <v>2</v>
      </c>
      <c r="AV44" s="745">
        <v>1</v>
      </c>
      <c r="AW44" s="745">
        <f t="shared" si="50"/>
        <v>287</v>
      </c>
      <c r="AX44" s="745">
        <v>124</v>
      </c>
      <c r="AY44" s="745">
        <v>54</v>
      </c>
      <c r="AZ44" s="750">
        <v>18</v>
      </c>
    </row>
    <row r="45" spans="1:55" s="125" customFormat="1" ht="15" customHeight="1">
      <c r="A45" s="667" t="s">
        <v>12</v>
      </c>
      <c r="B45" s="58">
        <v>1524</v>
      </c>
      <c r="C45" s="997"/>
      <c r="D45" s="58">
        <v>835</v>
      </c>
      <c r="E45" s="58">
        <v>904</v>
      </c>
      <c r="F45" s="997"/>
      <c r="G45" s="58">
        <v>497</v>
      </c>
      <c r="H45" s="58">
        <v>703</v>
      </c>
      <c r="I45" s="997"/>
      <c r="J45" s="58">
        <v>380</v>
      </c>
      <c r="K45" s="58">
        <v>825</v>
      </c>
      <c r="L45" s="997"/>
      <c r="M45" s="58">
        <v>456</v>
      </c>
      <c r="N45" s="58">
        <f>+B45+E45+H45+K45</f>
        <v>3956</v>
      </c>
      <c r="O45" s="284">
        <f>+D45+G45+J45+M45</f>
        <v>2168</v>
      </c>
      <c r="Q45" s="308" t="s">
        <v>12</v>
      </c>
      <c r="R45" s="317">
        <v>282</v>
      </c>
      <c r="S45" s="997"/>
      <c r="T45" s="317">
        <v>146</v>
      </c>
      <c r="U45" s="317">
        <v>81</v>
      </c>
      <c r="V45" s="997"/>
      <c r="W45" s="317">
        <v>44</v>
      </c>
      <c r="X45" s="317">
        <v>101</v>
      </c>
      <c r="Y45" s="997"/>
      <c r="Z45" s="317">
        <v>50</v>
      </c>
      <c r="AA45" s="317">
        <v>214</v>
      </c>
      <c r="AB45" s="997"/>
      <c r="AC45" s="317">
        <v>132</v>
      </c>
      <c r="AD45" s="317">
        <f t="shared" si="46"/>
        <v>678</v>
      </c>
      <c r="AE45" s="284">
        <f t="shared" si="47"/>
        <v>372</v>
      </c>
      <c r="AG45" s="308" t="s">
        <v>12</v>
      </c>
      <c r="AH45" s="317">
        <v>29</v>
      </c>
      <c r="AI45" s="317">
        <v>18</v>
      </c>
      <c r="AJ45" s="317">
        <v>15</v>
      </c>
      <c r="AK45" s="317">
        <v>18</v>
      </c>
      <c r="AL45" s="317">
        <f t="shared" si="48"/>
        <v>80</v>
      </c>
      <c r="AM45" s="317">
        <v>63</v>
      </c>
      <c r="AN45" s="317">
        <v>3</v>
      </c>
      <c r="AO45" s="317">
        <f t="shared" si="49"/>
        <v>66</v>
      </c>
      <c r="AP45" s="284">
        <v>10</v>
      </c>
      <c r="AR45" s="749" t="s">
        <v>152</v>
      </c>
      <c r="AS45" s="745">
        <v>80</v>
      </c>
      <c r="AT45" s="745">
        <v>33</v>
      </c>
      <c r="AU45" s="745">
        <v>0</v>
      </c>
      <c r="AV45" s="745">
        <v>0</v>
      </c>
      <c r="AW45" s="745">
        <f t="shared" si="50"/>
        <v>113</v>
      </c>
      <c r="AX45" s="745">
        <v>58</v>
      </c>
      <c r="AY45" s="745">
        <v>16</v>
      </c>
      <c r="AZ45" s="750">
        <v>0</v>
      </c>
    </row>
    <row r="46" spans="1:55" s="125" customFormat="1" ht="15" customHeight="1">
      <c r="A46" s="721" t="s">
        <v>13</v>
      </c>
      <c r="B46" s="717"/>
      <c r="C46" s="1007"/>
      <c r="D46" s="717"/>
      <c r="E46" s="717"/>
      <c r="F46" s="1007"/>
      <c r="G46" s="717"/>
      <c r="H46" s="272"/>
      <c r="I46" s="1003"/>
      <c r="J46" s="272"/>
      <c r="K46" s="272"/>
      <c r="L46" s="1003"/>
      <c r="M46" s="272"/>
      <c r="N46" s="58"/>
      <c r="O46" s="284"/>
      <c r="P46" s="714"/>
      <c r="Q46" s="295" t="s">
        <v>13</v>
      </c>
      <c r="R46" s="718"/>
      <c r="S46" s="1007"/>
      <c r="T46" s="718"/>
      <c r="U46" s="718"/>
      <c r="V46" s="1007"/>
      <c r="W46" s="718"/>
      <c r="X46" s="592"/>
      <c r="Y46" s="1003"/>
      <c r="Z46" s="592"/>
      <c r="AA46" s="592"/>
      <c r="AB46" s="1003"/>
      <c r="AC46" s="592"/>
      <c r="AD46" s="317"/>
      <c r="AE46" s="284"/>
      <c r="AG46" s="295" t="s">
        <v>13</v>
      </c>
      <c r="AH46" s="592"/>
      <c r="AI46" s="592"/>
      <c r="AJ46" s="592"/>
      <c r="AK46" s="592"/>
      <c r="AL46" s="317"/>
      <c r="AM46" s="592"/>
      <c r="AN46" s="592"/>
      <c r="AO46" s="317"/>
      <c r="AP46" s="282"/>
      <c r="AR46" s="747" t="s">
        <v>13</v>
      </c>
      <c r="AS46" s="745"/>
      <c r="AT46" s="745"/>
      <c r="AU46" s="745"/>
      <c r="AV46" s="745"/>
      <c r="AW46" s="745"/>
      <c r="AX46" s="745"/>
      <c r="AY46" s="745"/>
      <c r="AZ46" s="750"/>
    </row>
    <row r="47" spans="1:55" s="125" customFormat="1" ht="15" customHeight="1">
      <c r="A47" s="667" t="s">
        <v>14</v>
      </c>
      <c r="B47" s="58">
        <v>4386</v>
      </c>
      <c r="C47" s="997"/>
      <c r="D47" s="58">
        <v>2195</v>
      </c>
      <c r="E47" s="58">
        <v>2920</v>
      </c>
      <c r="F47" s="997"/>
      <c r="G47" s="58">
        <v>1519</v>
      </c>
      <c r="H47" s="58">
        <v>2368</v>
      </c>
      <c r="I47" s="997"/>
      <c r="J47" s="58">
        <v>1239</v>
      </c>
      <c r="K47" s="58">
        <v>2361</v>
      </c>
      <c r="L47" s="997"/>
      <c r="M47" s="58">
        <v>1266</v>
      </c>
      <c r="N47" s="58">
        <f t="shared" ref="N47:N54" si="51">+B47+E47+H47+K47</f>
        <v>12035</v>
      </c>
      <c r="O47" s="284">
        <f t="shared" ref="O47:O54" si="52">+D47+G47+J47+M47</f>
        <v>6219</v>
      </c>
      <c r="Q47" s="308" t="s">
        <v>14</v>
      </c>
      <c r="R47" s="317">
        <v>97</v>
      </c>
      <c r="S47" s="997"/>
      <c r="T47" s="317">
        <v>36</v>
      </c>
      <c r="U47" s="317">
        <v>366</v>
      </c>
      <c r="V47" s="997"/>
      <c r="W47" s="317">
        <v>165</v>
      </c>
      <c r="X47" s="317">
        <v>148</v>
      </c>
      <c r="Y47" s="997"/>
      <c r="Z47" s="317">
        <v>55</v>
      </c>
      <c r="AA47" s="317">
        <v>442</v>
      </c>
      <c r="AB47" s="997"/>
      <c r="AC47" s="317">
        <v>261</v>
      </c>
      <c r="AD47" s="317">
        <f t="shared" si="46"/>
        <v>1053</v>
      </c>
      <c r="AE47" s="284">
        <f t="shared" si="47"/>
        <v>517</v>
      </c>
      <c r="AG47" s="308" t="s">
        <v>14</v>
      </c>
      <c r="AH47" s="317">
        <v>75</v>
      </c>
      <c r="AI47" s="317">
        <v>57</v>
      </c>
      <c r="AJ47" s="317">
        <v>46</v>
      </c>
      <c r="AK47" s="317">
        <v>53</v>
      </c>
      <c r="AL47" s="317">
        <f t="shared" si="48"/>
        <v>231</v>
      </c>
      <c r="AM47" s="317">
        <v>170</v>
      </c>
      <c r="AN47" s="317">
        <v>9</v>
      </c>
      <c r="AO47" s="317">
        <f t="shared" si="49"/>
        <v>179</v>
      </c>
      <c r="AP47" s="284">
        <v>21</v>
      </c>
      <c r="AR47" s="749" t="s">
        <v>153</v>
      </c>
      <c r="AS47" s="745">
        <v>248</v>
      </c>
      <c r="AT47" s="745">
        <v>118</v>
      </c>
      <c r="AU47" s="745">
        <v>0</v>
      </c>
      <c r="AV47" s="745">
        <v>7</v>
      </c>
      <c r="AW47" s="745">
        <f t="shared" si="50"/>
        <v>373</v>
      </c>
      <c r="AX47" s="745">
        <v>217</v>
      </c>
      <c r="AY47" s="745">
        <v>41</v>
      </c>
      <c r="AZ47" s="750">
        <v>59</v>
      </c>
    </row>
    <row r="48" spans="1:55" s="125" customFormat="1" ht="15" customHeight="1">
      <c r="A48" s="667" t="s">
        <v>15</v>
      </c>
      <c r="B48" s="58">
        <v>1900</v>
      </c>
      <c r="C48" s="997"/>
      <c r="D48" s="58">
        <v>967</v>
      </c>
      <c r="E48" s="58">
        <v>1421</v>
      </c>
      <c r="F48" s="997"/>
      <c r="G48" s="58">
        <v>751</v>
      </c>
      <c r="H48" s="58">
        <v>1035</v>
      </c>
      <c r="I48" s="997"/>
      <c r="J48" s="58">
        <v>537</v>
      </c>
      <c r="K48" s="58">
        <v>774</v>
      </c>
      <c r="L48" s="997"/>
      <c r="M48" s="58">
        <v>402</v>
      </c>
      <c r="N48" s="58">
        <f t="shared" si="51"/>
        <v>5130</v>
      </c>
      <c r="O48" s="284">
        <f t="shared" si="52"/>
        <v>2657</v>
      </c>
      <c r="Q48" s="308" t="s">
        <v>15</v>
      </c>
      <c r="R48" s="317">
        <v>10</v>
      </c>
      <c r="S48" s="997"/>
      <c r="T48" s="317">
        <v>6</v>
      </c>
      <c r="U48" s="317">
        <v>177</v>
      </c>
      <c r="V48" s="997"/>
      <c r="W48" s="317">
        <v>87</v>
      </c>
      <c r="X48" s="317">
        <v>84</v>
      </c>
      <c r="Y48" s="997"/>
      <c r="Z48" s="317">
        <v>48</v>
      </c>
      <c r="AA48" s="317">
        <v>119</v>
      </c>
      <c r="AB48" s="997"/>
      <c r="AC48" s="317">
        <v>68</v>
      </c>
      <c r="AD48" s="317">
        <f t="shared" si="46"/>
        <v>390</v>
      </c>
      <c r="AE48" s="284">
        <f t="shared" si="47"/>
        <v>209</v>
      </c>
      <c r="AG48" s="308" t="s">
        <v>15</v>
      </c>
      <c r="AH48" s="317">
        <v>34</v>
      </c>
      <c r="AI48" s="317">
        <v>30</v>
      </c>
      <c r="AJ48" s="317">
        <v>24</v>
      </c>
      <c r="AK48" s="317">
        <v>20</v>
      </c>
      <c r="AL48" s="317">
        <f t="shared" si="48"/>
        <v>108</v>
      </c>
      <c r="AM48" s="317">
        <v>81</v>
      </c>
      <c r="AN48" s="317">
        <v>25</v>
      </c>
      <c r="AO48" s="317">
        <f t="shared" si="49"/>
        <v>106</v>
      </c>
      <c r="AP48" s="284">
        <v>16</v>
      </c>
      <c r="AR48" s="749" t="s">
        <v>154</v>
      </c>
      <c r="AS48" s="745">
        <v>106</v>
      </c>
      <c r="AT48" s="745">
        <v>118</v>
      </c>
      <c r="AU48" s="745">
        <v>0</v>
      </c>
      <c r="AV48" s="745">
        <v>2</v>
      </c>
      <c r="AW48" s="745">
        <f t="shared" si="50"/>
        <v>226</v>
      </c>
      <c r="AX48" s="745">
        <v>86</v>
      </c>
      <c r="AY48" s="745">
        <v>7</v>
      </c>
      <c r="AZ48" s="750">
        <v>13</v>
      </c>
    </row>
    <row r="49" spans="1:52" s="125" customFormat="1" ht="15" customHeight="1">
      <c r="A49" s="667" t="s">
        <v>16</v>
      </c>
      <c r="B49" s="58">
        <v>2974</v>
      </c>
      <c r="C49" s="997"/>
      <c r="D49" s="58">
        <v>1557</v>
      </c>
      <c r="E49" s="58">
        <v>1876</v>
      </c>
      <c r="F49" s="997"/>
      <c r="G49" s="58">
        <v>982</v>
      </c>
      <c r="H49" s="58">
        <v>1403</v>
      </c>
      <c r="I49" s="997"/>
      <c r="J49" s="58">
        <v>754</v>
      </c>
      <c r="K49" s="58">
        <v>1557</v>
      </c>
      <c r="L49" s="997"/>
      <c r="M49" s="58">
        <v>831</v>
      </c>
      <c r="N49" s="58">
        <f t="shared" si="51"/>
        <v>7810</v>
      </c>
      <c r="O49" s="284">
        <f t="shared" si="52"/>
        <v>4124</v>
      </c>
      <c r="Q49" s="308" t="s">
        <v>16</v>
      </c>
      <c r="R49" s="317">
        <v>63</v>
      </c>
      <c r="S49" s="997"/>
      <c r="T49" s="317">
        <v>25</v>
      </c>
      <c r="U49" s="317">
        <v>257</v>
      </c>
      <c r="V49" s="997"/>
      <c r="W49" s="317">
        <v>143</v>
      </c>
      <c r="X49" s="317">
        <v>68</v>
      </c>
      <c r="Y49" s="997"/>
      <c r="Z49" s="317">
        <v>37</v>
      </c>
      <c r="AA49" s="317">
        <v>417</v>
      </c>
      <c r="AB49" s="997"/>
      <c r="AC49" s="317">
        <v>262</v>
      </c>
      <c r="AD49" s="317">
        <f t="shared" si="46"/>
        <v>805</v>
      </c>
      <c r="AE49" s="284">
        <f t="shared" si="47"/>
        <v>467</v>
      </c>
      <c r="AG49" s="308" t="s">
        <v>16</v>
      </c>
      <c r="AH49" s="317">
        <v>61</v>
      </c>
      <c r="AI49" s="317">
        <v>41</v>
      </c>
      <c r="AJ49" s="317">
        <v>32</v>
      </c>
      <c r="AK49" s="317">
        <v>39</v>
      </c>
      <c r="AL49" s="317">
        <f t="shared" si="48"/>
        <v>173</v>
      </c>
      <c r="AM49" s="317">
        <v>132</v>
      </c>
      <c r="AN49" s="317">
        <v>26</v>
      </c>
      <c r="AO49" s="317">
        <f t="shared" si="49"/>
        <v>158</v>
      </c>
      <c r="AP49" s="284">
        <v>23</v>
      </c>
      <c r="AR49" s="749" t="s">
        <v>155</v>
      </c>
      <c r="AS49" s="745">
        <v>174</v>
      </c>
      <c r="AT49" s="745">
        <v>113</v>
      </c>
      <c r="AU49" s="745">
        <v>3</v>
      </c>
      <c r="AV49" s="745">
        <v>5</v>
      </c>
      <c r="AW49" s="745">
        <f t="shared" si="50"/>
        <v>295</v>
      </c>
      <c r="AX49" s="745">
        <v>159</v>
      </c>
      <c r="AY49" s="745">
        <v>20</v>
      </c>
      <c r="AZ49" s="750">
        <v>24</v>
      </c>
    </row>
    <row r="50" spans="1:52" s="125" customFormat="1" ht="15" customHeight="1">
      <c r="A50" s="667" t="s">
        <v>17</v>
      </c>
      <c r="B50" s="58">
        <v>1901</v>
      </c>
      <c r="C50" s="997"/>
      <c r="D50" s="58">
        <v>964</v>
      </c>
      <c r="E50" s="58">
        <v>1133</v>
      </c>
      <c r="F50" s="997"/>
      <c r="G50" s="58">
        <v>532</v>
      </c>
      <c r="H50" s="58">
        <v>674</v>
      </c>
      <c r="I50" s="997"/>
      <c r="J50" s="58">
        <v>352</v>
      </c>
      <c r="K50" s="58">
        <v>532</v>
      </c>
      <c r="L50" s="997"/>
      <c r="M50" s="58">
        <v>251</v>
      </c>
      <c r="N50" s="58">
        <f t="shared" si="51"/>
        <v>4240</v>
      </c>
      <c r="O50" s="284">
        <f t="shared" si="52"/>
        <v>2099</v>
      </c>
      <c r="Q50" s="308" t="s">
        <v>17</v>
      </c>
      <c r="R50" s="317">
        <v>18</v>
      </c>
      <c r="S50" s="997"/>
      <c r="T50" s="317">
        <v>10</v>
      </c>
      <c r="U50" s="317">
        <v>19</v>
      </c>
      <c r="V50" s="997"/>
      <c r="W50" s="317">
        <v>7</v>
      </c>
      <c r="X50" s="317">
        <v>96</v>
      </c>
      <c r="Y50" s="997"/>
      <c r="Z50" s="317">
        <v>45</v>
      </c>
      <c r="AA50" s="317">
        <v>123</v>
      </c>
      <c r="AB50" s="997"/>
      <c r="AC50" s="317">
        <v>63</v>
      </c>
      <c r="AD50" s="317">
        <f t="shared" si="46"/>
        <v>256</v>
      </c>
      <c r="AE50" s="284">
        <f t="shared" si="47"/>
        <v>125</v>
      </c>
      <c r="AG50" s="308" t="s">
        <v>17</v>
      </c>
      <c r="AH50" s="317">
        <v>42</v>
      </c>
      <c r="AI50" s="317">
        <v>37</v>
      </c>
      <c r="AJ50" s="317">
        <v>17</v>
      </c>
      <c r="AK50" s="317">
        <v>14</v>
      </c>
      <c r="AL50" s="317">
        <f t="shared" si="48"/>
        <v>110</v>
      </c>
      <c r="AM50" s="317">
        <v>75</v>
      </c>
      <c r="AN50" s="317">
        <v>36</v>
      </c>
      <c r="AO50" s="317">
        <f t="shared" si="49"/>
        <v>111</v>
      </c>
      <c r="AP50" s="284">
        <v>29</v>
      </c>
      <c r="AR50" s="749" t="s">
        <v>156</v>
      </c>
      <c r="AS50" s="745">
        <v>56</v>
      </c>
      <c r="AT50" s="745">
        <v>18</v>
      </c>
      <c r="AU50" s="745"/>
      <c r="AV50" s="745">
        <v>4</v>
      </c>
      <c r="AW50" s="745">
        <f t="shared" si="50"/>
        <v>78</v>
      </c>
      <c r="AX50" s="745">
        <v>38</v>
      </c>
      <c r="AY50" s="745">
        <v>5</v>
      </c>
      <c r="AZ50" s="750">
        <v>13</v>
      </c>
    </row>
    <row r="51" spans="1:52" s="125" customFormat="1" ht="15" customHeight="1">
      <c r="A51" s="667" t="s">
        <v>18</v>
      </c>
      <c r="B51" s="58">
        <v>4947</v>
      </c>
      <c r="C51" s="997"/>
      <c r="D51" s="58">
        <v>2419</v>
      </c>
      <c r="E51" s="58">
        <v>3081</v>
      </c>
      <c r="F51" s="997"/>
      <c r="G51" s="58">
        <v>1610</v>
      </c>
      <c r="H51" s="58">
        <v>2583</v>
      </c>
      <c r="I51" s="997"/>
      <c r="J51" s="58">
        <v>1316</v>
      </c>
      <c r="K51" s="58">
        <v>2599</v>
      </c>
      <c r="L51" s="997"/>
      <c r="M51" s="58">
        <v>1369</v>
      </c>
      <c r="N51" s="58">
        <f t="shared" si="51"/>
        <v>13210</v>
      </c>
      <c r="O51" s="284">
        <f t="shared" si="52"/>
        <v>6714</v>
      </c>
      <c r="Q51" s="308" t="s">
        <v>18</v>
      </c>
      <c r="R51" s="317">
        <v>281</v>
      </c>
      <c r="S51" s="997"/>
      <c r="T51" s="317">
        <v>124</v>
      </c>
      <c r="U51" s="317">
        <v>274</v>
      </c>
      <c r="V51" s="997"/>
      <c r="W51" s="317">
        <v>140</v>
      </c>
      <c r="X51" s="317">
        <v>190</v>
      </c>
      <c r="Y51" s="997"/>
      <c r="Z51" s="317">
        <v>100</v>
      </c>
      <c r="AA51" s="317">
        <v>371</v>
      </c>
      <c r="AB51" s="997"/>
      <c r="AC51" s="317">
        <v>199</v>
      </c>
      <c r="AD51" s="317">
        <f t="shared" si="46"/>
        <v>1116</v>
      </c>
      <c r="AE51" s="284">
        <f t="shared" si="47"/>
        <v>563</v>
      </c>
      <c r="AG51" s="308" t="s">
        <v>18</v>
      </c>
      <c r="AH51" s="317">
        <v>98</v>
      </c>
      <c r="AI51" s="317">
        <v>62</v>
      </c>
      <c r="AJ51" s="317">
        <v>51</v>
      </c>
      <c r="AK51" s="317">
        <v>51</v>
      </c>
      <c r="AL51" s="317">
        <f t="shared" si="48"/>
        <v>262</v>
      </c>
      <c r="AM51" s="317">
        <v>201</v>
      </c>
      <c r="AN51" s="317">
        <v>11</v>
      </c>
      <c r="AO51" s="317">
        <f t="shared" si="49"/>
        <v>212</v>
      </c>
      <c r="AP51" s="284">
        <v>26</v>
      </c>
      <c r="AR51" s="749" t="s">
        <v>157</v>
      </c>
      <c r="AS51" s="745">
        <v>321</v>
      </c>
      <c r="AT51" s="745">
        <v>55</v>
      </c>
      <c r="AU51" s="745"/>
      <c r="AV51" s="745">
        <v>3</v>
      </c>
      <c r="AW51" s="745">
        <f t="shared" si="50"/>
        <v>379</v>
      </c>
      <c r="AX51" s="745">
        <v>249</v>
      </c>
      <c r="AY51" s="745">
        <v>42</v>
      </c>
      <c r="AZ51" s="750">
        <v>138</v>
      </c>
    </row>
    <row r="52" spans="1:52" s="125" customFormat="1" ht="15" customHeight="1">
      <c r="A52" s="667" t="s">
        <v>19</v>
      </c>
      <c r="B52" s="58">
        <v>4787</v>
      </c>
      <c r="C52" s="997"/>
      <c r="D52" s="58">
        <v>2446</v>
      </c>
      <c r="E52" s="58">
        <v>3221</v>
      </c>
      <c r="F52" s="997"/>
      <c r="G52" s="58">
        <v>1656</v>
      </c>
      <c r="H52" s="58">
        <v>2334</v>
      </c>
      <c r="I52" s="997"/>
      <c r="J52" s="58">
        <v>1230</v>
      </c>
      <c r="K52" s="58">
        <v>2624</v>
      </c>
      <c r="L52" s="997"/>
      <c r="M52" s="58">
        <v>1422</v>
      </c>
      <c r="N52" s="58">
        <f t="shared" si="51"/>
        <v>12966</v>
      </c>
      <c r="O52" s="284">
        <f t="shared" si="52"/>
        <v>6754</v>
      </c>
      <c r="Q52" s="308" t="s">
        <v>19</v>
      </c>
      <c r="R52" s="317">
        <v>166</v>
      </c>
      <c r="S52" s="997"/>
      <c r="T52" s="317">
        <v>83</v>
      </c>
      <c r="U52" s="317">
        <v>450</v>
      </c>
      <c r="V52" s="997"/>
      <c r="W52" s="317">
        <v>219</v>
      </c>
      <c r="X52" s="317">
        <v>60</v>
      </c>
      <c r="Y52" s="997"/>
      <c r="Z52" s="317">
        <v>35</v>
      </c>
      <c r="AA52" s="317">
        <v>596</v>
      </c>
      <c r="AB52" s="997"/>
      <c r="AC52" s="317">
        <v>358</v>
      </c>
      <c r="AD52" s="317">
        <f t="shared" si="46"/>
        <v>1272</v>
      </c>
      <c r="AE52" s="284">
        <f t="shared" si="47"/>
        <v>695</v>
      </c>
      <c r="AG52" s="308" t="s">
        <v>19</v>
      </c>
      <c r="AH52" s="317">
        <v>92</v>
      </c>
      <c r="AI52" s="317">
        <v>65</v>
      </c>
      <c r="AJ52" s="317">
        <v>51</v>
      </c>
      <c r="AK52" s="317">
        <v>58</v>
      </c>
      <c r="AL52" s="317">
        <f t="shared" si="48"/>
        <v>266</v>
      </c>
      <c r="AM52" s="317">
        <v>173</v>
      </c>
      <c r="AN52" s="317">
        <v>33</v>
      </c>
      <c r="AO52" s="317">
        <f>SUM(AM52:AN52)</f>
        <v>206</v>
      </c>
      <c r="AP52" s="284">
        <v>21</v>
      </c>
      <c r="AR52" s="749" t="s">
        <v>158</v>
      </c>
      <c r="AS52" s="745">
        <v>279</v>
      </c>
      <c r="AT52" s="745">
        <v>95</v>
      </c>
      <c r="AU52" s="745">
        <v>19</v>
      </c>
      <c r="AV52" s="745">
        <v>9</v>
      </c>
      <c r="AW52" s="745">
        <f t="shared" si="50"/>
        <v>402</v>
      </c>
      <c r="AX52" s="745">
        <v>253</v>
      </c>
      <c r="AY52" s="745">
        <v>54</v>
      </c>
      <c r="AZ52" s="750">
        <v>80</v>
      </c>
    </row>
    <row r="53" spans="1:52" s="125" customFormat="1" ht="15" customHeight="1">
      <c r="A53" s="667" t="s">
        <v>20</v>
      </c>
      <c r="B53" s="58">
        <v>6365</v>
      </c>
      <c r="C53" s="997"/>
      <c r="D53" s="58">
        <v>3168</v>
      </c>
      <c r="E53" s="58">
        <v>4777</v>
      </c>
      <c r="F53" s="997"/>
      <c r="G53" s="58">
        <v>2343</v>
      </c>
      <c r="H53" s="58">
        <v>4967</v>
      </c>
      <c r="I53" s="997"/>
      <c r="J53" s="58">
        <v>2494</v>
      </c>
      <c r="K53" s="58">
        <v>4829</v>
      </c>
      <c r="L53" s="997"/>
      <c r="M53" s="58">
        <v>2533</v>
      </c>
      <c r="N53" s="58">
        <f t="shared" si="51"/>
        <v>20938</v>
      </c>
      <c r="O53" s="284">
        <f t="shared" si="52"/>
        <v>10538</v>
      </c>
      <c r="Q53" s="308" t="s">
        <v>20</v>
      </c>
      <c r="R53" s="317">
        <v>149</v>
      </c>
      <c r="S53" s="997"/>
      <c r="T53" s="317">
        <v>57</v>
      </c>
      <c r="U53" s="317">
        <v>390</v>
      </c>
      <c r="V53" s="997"/>
      <c r="W53" s="317">
        <v>180</v>
      </c>
      <c r="X53" s="317">
        <v>419</v>
      </c>
      <c r="Y53" s="997"/>
      <c r="Z53" s="317">
        <v>215</v>
      </c>
      <c r="AA53" s="317">
        <v>817</v>
      </c>
      <c r="AB53" s="997"/>
      <c r="AC53" s="317">
        <v>429</v>
      </c>
      <c r="AD53" s="317">
        <f t="shared" si="46"/>
        <v>1775</v>
      </c>
      <c r="AE53" s="284">
        <f t="shared" si="47"/>
        <v>881</v>
      </c>
      <c r="AG53" s="308" t="s">
        <v>20</v>
      </c>
      <c r="AH53" s="317">
        <v>114</v>
      </c>
      <c r="AI53" s="317">
        <v>91</v>
      </c>
      <c r="AJ53" s="317">
        <v>93</v>
      </c>
      <c r="AK53" s="317">
        <v>102</v>
      </c>
      <c r="AL53" s="317">
        <f t="shared" si="48"/>
        <v>400</v>
      </c>
      <c r="AM53" s="317">
        <v>255</v>
      </c>
      <c r="AN53" s="317">
        <v>19</v>
      </c>
      <c r="AO53" s="317">
        <f t="shared" si="49"/>
        <v>274</v>
      </c>
      <c r="AP53" s="284">
        <v>14</v>
      </c>
      <c r="AR53" s="749" t="s">
        <v>159</v>
      </c>
      <c r="AS53" s="745">
        <v>862</v>
      </c>
      <c r="AT53" s="745">
        <v>408</v>
      </c>
      <c r="AU53" s="745">
        <v>2</v>
      </c>
      <c r="AV53" s="745"/>
      <c r="AW53" s="745">
        <f t="shared" si="50"/>
        <v>1272</v>
      </c>
      <c r="AX53" s="745">
        <v>983</v>
      </c>
      <c r="AY53" s="745">
        <v>271</v>
      </c>
      <c r="AZ53" s="750">
        <v>132</v>
      </c>
    </row>
    <row r="54" spans="1:52" s="125" customFormat="1" ht="15" customHeight="1">
      <c r="A54" s="667" t="s">
        <v>21</v>
      </c>
      <c r="B54" s="58">
        <v>4782</v>
      </c>
      <c r="C54" s="997"/>
      <c r="D54" s="58">
        <v>2378</v>
      </c>
      <c r="E54" s="58">
        <v>3464</v>
      </c>
      <c r="F54" s="997"/>
      <c r="G54" s="58">
        <v>1749</v>
      </c>
      <c r="H54" s="58">
        <v>2604</v>
      </c>
      <c r="I54" s="997"/>
      <c r="J54" s="58">
        <v>1366</v>
      </c>
      <c r="K54" s="58">
        <v>2456</v>
      </c>
      <c r="L54" s="997"/>
      <c r="M54" s="58">
        <v>1311</v>
      </c>
      <c r="N54" s="58">
        <f t="shared" si="51"/>
        <v>13306</v>
      </c>
      <c r="O54" s="284">
        <f t="shared" si="52"/>
        <v>6804</v>
      </c>
      <c r="Q54" s="308" t="s">
        <v>21</v>
      </c>
      <c r="R54" s="317">
        <v>367</v>
      </c>
      <c r="S54" s="997"/>
      <c r="T54" s="317">
        <v>129</v>
      </c>
      <c r="U54" s="317">
        <v>395</v>
      </c>
      <c r="V54" s="997"/>
      <c r="W54" s="317">
        <v>167</v>
      </c>
      <c r="X54" s="317">
        <v>307</v>
      </c>
      <c r="Y54" s="997"/>
      <c r="Z54" s="317">
        <v>169</v>
      </c>
      <c r="AA54" s="317">
        <v>451</v>
      </c>
      <c r="AB54" s="997"/>
      <c r="AC54" s="317">
        <v>275</v>
      </c>
      <c r="AD54" s="317">
        <f t="shared" si="46"/>
        <v>1520</v>
      </c>
      <c r="AE54" s="284">
        <f t="shared" si="47"/>
        <v>740</v>
      </c>
      <c r="AG54" s="308" t="s">
        <v>21</v>
      </c>
      <c r="AH54" s="317">
        <v>103</v>
      </c>
      <c r="AI54" s="317">
        <v>72</v>
      </c>
      <c r="AJ54" s="317">
        <v>59</v>
      </c>
      <c r="AK54" s="317">
        <v>57</v>
      </c>
      <c r="AL54" s="317">
        <f t="shared" si="48"/>
        <v>291</v>
      </c>
      <c r="AM54" s="317">
        <v>224</v>
      </c>
      <c r="AN54" s="317">
        <v>37</v>
      </c>
      <c r="AO54" s="317">
        <f t="shared" si="49"/>
        <v>261</v>
      </c>
      <c r="AP54" s="284">
        <v>27</v>
      </c>
      <c r="AR54" s="749" t="s">
        <v>160</v>
      </c>
      <c r="AS54" s="745">
        <v>295</v>
      </c>
      <c r="AT54" s="745">
        <v>158</v>
      </c>
      <c r="AU54" s="745"/>
      <c r="AV54" s="745"/>
      <c r="AW54" s="745">
        <f t="shared" si="50"/>
        <v>453</v>
      </c>
      <c r="AX54" s="745">
        <v>267</v>
      </c>
      <c r="AY54" s="745">
        <v>15</v>
      </c>
      <c r="AZ54" s="750">
        <v>71</v>
      </c>
    </row>
    <row r="55" spans="1:52" s="125" customFormat="1" ht="15" customHeight="1">
      <c r="A55" s="281" t="s">
        <v>22</v>
      </c>
      <c r="B55" s="272"/>
      <c r="C55" s="1003"/>
      <c r="D55" s="272"/>
      <c r="E55" s="272"/>
      <c r="F55" s="1003"/>
      <c r="G55" s="272"/>
      <c r="H55" s="272"/>
      <c r="I55" s="1003"/>
      <c r="J55" s="272"/>
      <c r="K55" s="272"/>
      <c r="L55" s="1003"/>
      <c r="M55" s="272"/>
      <c r="N55" s="58"/>
      <c r="O55" s="284"/>
      <c r="P55" s="714"/>
      <c r="Q55" s="295" t="s">
        <v>22</v>
      </c>
      <c r="R55" s="592"/>
      <c r="S55" s="1003"/>
      <c r="T55" s="592"/>
      <c r="U55" s="592"/>
      <c r="V55" s="1003"/>
      <c r="W55" s="592"/>
      <c r="X55" s="592"/>
      <c r="Y55" s="1003"/>
      <c r="Z55" s="592"/>
      <c r="AA55" s="592"/>
      <c r="AB55" s="1003"/>
      <c r="AC55" s="592"/>
      <c r="AD55" s="317"/>
      <c r="AE55" s="284"/>
      <c r="AG55" s="295" t="s">
        <v>22</v>
      </c>
      <c r="AH55" s="592"/>
      <c r="AI55" s="592"/>
      <c r="AJ55" s="592"/>
      <c r="AK55" s="592"/>
      <c r="AL55" s="317">
        <f t="shared" si="48"/>
        <v>0</v>
      </c>
      <c r="AM55" s="592"/>
      <c r="AN55" s="592"/>
      <c r="AO55" s="317">
        <f t="shared" si="49"/>
        <v>0</v>
      </c>
      <c r="AP55" s="282"/>
      <c r="AR55" s="747" t="s">
        <v>161</v>
      </c>
      <c r="AS55" s="745"/>
      <c r="AT55" s="745"/>
      <c r="AU55" s="745"/>
      <c r="AV55" s="745"/>
      <c r="AW55" s="745"/>
      <c r="AX55" s="745"/>
      <c r="AY55" s="745"/>
      <c r="AZ55" s="750"/>
    </row>
    <row r="56" spans="1:52" s="125" customFormat="1" ht="15" customHeight="1">
      <c r="A56" s="283" t="s">
        <v>23</v>
      </c>
      <c r="B56" s="58">
        <v>6690</v>
      </c>
      <c r="C56" s="997"/>
      <c r="D56" s="58">
        <v>3252</v>
      </c>
      <c r="E56" s="58">
        <v>3909</v>
      </c>
      <c r="F56" s="997"/>
      <c r="G56" s="58">
        <v>1886</v>
      </c>
      <c r="H56" s="58">
        <v>2715</v>
      </c>
      <c r="I56" s="997"/>
      <c r="J56" s="58">
        <v>1302</v>
      </c>
      <c r="K56" s="58">
        <v>1899</v>
      </c>
      <c r="L56" s="997"/>
      <c r="M56" s="58">
        <v>830</v>
      </c>
      <c r="N56" s="58">
        <f t="shared" ref="N56:N61" si="53">+B56+E56+H56+K56</f>
        <v>15213</v>
      </c>
      <c r="O56" s="284">
        <f t="shared" ref="O56:O61" si="54">+D56+G56+J56+M56</f>
        <v>7270</v>
      </c>
      <c r="Q56" s="308" t="s">
        <v>23</v>
      </c>
      <c r="R56" s="317">
        <v>198</v>
      </c>
      <c r="S56" s="997"/>
      <c r="T56" s="317">
        <v>94</v>
      </c>
      <c r="U56" s="317">
        <v>473</v>
      </c>
      <c r="V56" s="997"/>
      <c r="W56" s="317">
        <v>244</v>
      </c>
      <c r="X56" s="317">
        <v>241</v>
      </c>
      <c r="Y56" s="997"/>
      <c r="Z56" s="317">
        <v>125</v>
      </c>
      <c r="AA56" s="317">
        <v>561</v>
      </c>
      <c r="AB56" s="997"/>
      <c r="AC56" s="317">
        <v>244</v>
      </c>
      <c r="AD56" s="317">
        <f t="shared" si="46"/>
        <v>1473</v>
      </c>
      <c r="AE56" s="284">
        <f t="shared" si="47"/>
        <v>707</v>
      </c>
      <c r="AG56" s="308" t="s">
        <v>23</v>
      </c>
      <c r="AH56" s="317">
        <v>87</v>
      </c>
      <c r="AI56" s="317">
        <v>67</v>
      </c>
      <c r="AJ56" s="317">
        <v>48</v>
      </c>
      <c r="AK56" s="317">
        <v>36</v>
      </c>
      <c r="AL56" s="317">
        <f t="shared" si="48"/>
        <v>238</v>
      </c>
      <c r="AM56" s="317">
        <v>119</v>
      </c>
      <c r="AN56" s="317">
        <v>29</v>
      </c>
      <c r="AO56" s="317">
        <f t="shared" si="49"/>
        <v>148</v>
      </c>
      <c r="AP56" s="284">
        <v>13</v>
      </c>
      <c r="AR56" s="749" t="s">
        <v>162</v>
      </c>
      <c r="AS56" s="745">
        <v>285</v>
      </c>
      <c r="AT56" s="745">
        <v>71</v>
      </c>
      <c r="AU56" s="745">
        <v>2</v>
      </c>
      <c r="AV56" s="745">
        <v>1</v>
      </c>
      <c r="AW56" s="745">
        <f t="shared" si="50"/>
        <v>359</v>
      </c>
      <c r="AX56" s="745">
        <v>152</v>
      </c>
      <c r="AY56" s="745">
        <v>13</v>
      </c>
      <c r="AZ56" s="750">
        <v>20</v>
      </c>
    </row>
    <row r="57" spans="1:52" s="125" customFormat="1" ht="15" customHeight="1">
      <c r="A57" s="283" t="s">
        <v>24</v>
      </c>
      <c r="B57" s="58">
        <v>4096</v>
      </c>
      <c r="C57" s="997"/>
      <c r="D57" s="58">
        <v>1987</v>
      </c>
      <c r="E57" s="58">
        <v>1869</v>
      </c>
      <c r="F57" s="997"/>
      <c r="G57" s="58">
        <v>850</v>
      </c>
      <c r="H57" s="58">
        <v>1432</v>
      </c>
      <c r="I57" s="997"/>
      <c r="J57" s="58">
        <v>656</v>
      </c>
      <c r="K57" s="58">
        <v>1082</v>
      </c>
      <c r="L57" s="997"/>
      <c r="M57" s="58">
        <v>440</v>
      </c>
      <c r="N57" s="58">
        <f t="shared" si="53"/>
        <v>8479</v>
      </c>
      <c r="O57" s="284">
        <f t="shared" si="54"/>
        <v>3933</v>
      </c>
      <c r="Q57" s="308" t="s">
        <v>24</v>
      </c>
      <c r="R57" s="317">
        <v>271</v>
      </c>
      <c r="S57" s="997"/>
      <c r="T57" s="317">
        <v>113</v>
      </c>
      <c r="U57" s="317">
        <v>210</v>
      </c>
      <c r="V57" s="997"/>
      <c r="W57" s="317">
        <v>99</v>
      </c>
      <c r="X57" s="317">
        <v>144</v>
      </c>
      <c r="Y57" s="997"/>
      <c r="Z57" s="317">
        <v>54</v>
      </c>
      <c r="AA57" s="317">
        <v>200</v>
      </c>
      <c r="AB57" s="997"/>
      <c r="AC57" s="317">
        <v>108</v>
      </c>
      <c r="AD57" s="317">
        <f t="shared" si="46"/>
        <v>825</v>
      </c>
      <c r="AE57" s="284">
        <f t="shared" si="47"/>
        <v>374</v>
      </c>
      <c r="AG57" s="308" t="s">
        <v>24</v>
      </c>
      <c r="AH57" s="317">
        <v>70</v>
      </c>
      <c r="AI57" s="317">
        <v>39</v>
      </c>
      <c r="AJ57" s="317">
        <v>31</v>
      </c>
      <c r="AK57" s="317">
        <v>29</v>
      </c>
      <c r="AL57" s="317">
        <f t="shared" si="48"/>
        <v>169</v>
      </c>
      <c r="AM57" s="317">
        <v>57</v>
      </c>
      <c r="AN57" s="317">
        <v>71</v>
      </c>
      <c r="AO57" s="317">
        <f t="shared" si="49"/>
        <v>128</v>
      </c>
      <c r="AP57" s="284">
        <v>14</v>
      </c>
      <c r="AR57" s="749" t="s">
        <v>163</v>
      </c>
      <c r="AS57" s="745">
        <v>82</v>
      </c>
      <c r="AT57" s="745">
        <v>90</v>
      </c>
      <c r="AU57" s="745">
        <v>13</v>
      </c>
      <c r="AV57" s="745"/>
      <c r="AW57" s="745">
        <f t="shared" si="50"/>
        <v>185</v>
      </c>
      <c r="AX57" s="745">
        <v>62</v>
      </c>
      <c r="AY57" s="745">
        <v>11</v>
      </c>
      <c r="AZ57" s="750">
        <v>7</v>
      </c>
    </row>
    <row r="58" spans="1:52" s="125" customFormat="1" ht="15" customHeight="1">
      <c r="A58" s="283" t="s">
        <v>25</v>
      </c>
      <c r="B58" s="58">
        <v>4062</v>
      </c>
      <c r="C58" s="997"/>
      <c r="D58" s="58">
        <v>1818</v>
      </c>
      <c r="E58" s="58">
        <v>1823</v>
      </c>
      <c r="F58" s="997"/>
      <c r="G58" s="58">
        <v>769</v>
      </c>
      <c r="H58" s="58">
        <v>1542</v>
      </c>
      <c r="I58" s="997"/>
      <c r="J58" s="58">
        <v>609</v>
      </c>
      <c r="K58" s="58">
        <v>1068</v>
      </c>
      <c r="L58" s="997"/>
      <c r="M58" s="58">
        <v>428</v>
      </c>
      <c r="N58" s="58">
        <f t="shared" si="53"/>
        <v>8495</v>
      </c>
      <c r="O58" s="284">
        <f t="shared" si="54"/>
        <v>3624</v>
      </c>
      <c r="Q58" s="308" t="s">
        <v>25</v>
      </c>
      <c r="R58" s="317">
        <v>387</v>
      </c>
      <c r="S58" s="997"/>
      <c r="T58" s="317">
        <v>186</v>
      </c>
      <c r="U58" s="317">
        <v>291</v>
      </c>
      <c r="V58" s="997"/>
      <c r="W58" s="317">
        <v>140</v>
      </c>
      <c r="X58" s="317">
        <v>283</v>
      </c>
      <c r="Y58" s="997"/>
      <c r="Z58" s="317">
        <v>116</v>
      </c>
      <c r="AA58" s="317">
        <v>337</v>
      </c>
      <c r="AB58" s="997"/>
      <c r="AC58" s="317">
        <v>152</v>
      </c>
      <c r="AD58" s="317">
        <f t="shared" si="46"/>
        <v>1298</v>
      </c>
      <c r="AE58" s="284">
        <f t="shared" si="47"/>
        <v>594</v>
      </c>
      <c r="AG58" s="308" t="s">
        <v>25</v>
      </c>
      <c r="AH58" s="317">
        <v>59</v>
      </c>
      <c r="AI58" s="317">
        <v>30</v>
      </c>
      <c r="AJ58" s="317">
        <v>27</v>
      </c>
      <c r="AK58" s="317">
        <v>18</v>
      </c>
      <c r="AL58" s="317">
        <f t="shared" si="48"/>
        <v>134</v>
      </c>
      <c r="AM58" s="317">
        <v>79</v>
      </c>
      <c r="AN58" s="317">
        <v>23</v>
      </c>
      <c r="AO58" s="317">
        <f t="shared" si="49"/>
        <v>102</v>
      </c>
      <c r="AP58" s="284">
        <v>11</v>
      </c>
      <c r="AR58" s="749" t="s">
        <v>164</v>
      </c>
      <c r="AS58" s="745">
        <v>87</v>
      </c>
      <c r="AT58" s="745">
        <v>99</v>
      </c>
      <c r="AU58" s="745"/>
      <c r="AV58" s="745"/>
      <c r="AW58" s="745">
        <f t="shared" si="50"/>
        <v>186</v>
      </c>
      <c r="AX58" s="745">
        <v>62</v>
      </c>
      <c r="AY58" s="745">
        <v>28</v>
      </c>
      <c r="AZ58" s="750">
        <v>7</v>
      </c>
    </row>
    <row r="59" spans="1:52" s="125" customFormat="1" ht="15" customHeight="1">
      <c r="A59" s="283" t="s">
        <v>26</v>
      </c>
      <c r="B59" s="58">
        <v>1017</v>
      </c>
      <c r="C59" s="997"/>
      <c r="D59" s="58">
        <v>526</v>
      </c>
      <c r="E59" s="58">
        <v>456</v>
      </c>
      <c r="F59" s="997"/>
      <c r="G59" s="58">
        <v>237</v>
      </c>
      <c r="H59" s="58">
        <v>308</v>
      </c>
      <c r="I59" s="997"/>
      <c r="J59" s="58">
        <v>154</v>
      </c>
      <c r="K59" s="58">
        <v>198</v>
      </c>
      <c r="L59" s="997"/>
      <c r="M59" s="58">
        <v>104</v>
      </c>
      <c r="N59" s="58">
        <f t="shared" si="53"/>
        <v>1979</v>
      </c>
      <c r="O59" s="284">
        <f t="shared" si="54"/>
        <v>1021</v>
      </c>
      <c r="Q59" s="308" t="s">
        <v>26</v>
      </c>
      <c r="R59" s="317">
        <v>245</v>
      </c>
      <c r="S59" s="997"/>
      <c r="T59" s="317">
        <v>130</v>
      </c>
      <c r="U59" s="317">
        <v>91</v>
      </c>
      <c r="V59" s="997"/>
      <c r="W59" s="317">
        <v>55</v>
      </c>
      <c r="X59" s="317">
        <v>102</v>
      </c>
      <c r="Y59" s="997"/>
      <c r="Z59" s="317">
        <v>51</v>
      </c>
      <c r="AA59" s="317">
        <v>62</v>
      </c>
      <c r="AB59" s="997"/>
      <c r="AC59" s="317">
        <v>37</v>
      </c>
      <c r="AD59" s="317">
        <f t="shared" si="46"/>
        <v>500</v>
      </c>
      <c r="AE59" s="284">
        <f t="shared" si="47"/>
        <v>273</v>
      </c>
      <c r="AG59" s="308" t="s">
        <v>26</v>
      </c>
      <c r="AH59" s="317">
        <v>17</v>
      </c>
      <c r="AI59" s="317">
        <v>8</v>
      </c>
      <c r="AJ59" s="317">
        <v>6</v>
      </c>
      <c r="AK59" s="317">
        <v>4</v>
      </c>
      <c r="AL59" s="317">
        <f t="shared" si="48"/>
        <v>35</v>
      </c>
      <c r="AM59" s="317">
        <v>18</v>
      </c>
      <c r="AN59" s="317">
        <v>5</v>
      </c>
      <c r="AO59" s="317">
        <f t="shared" si="49"/>
        <v>23</v>
      </c>
      <c r="AP59" s="284">
        <v>3</v>
      </c>
      <c r="AR59" s="749" t="s">
        <v>165</v>
      </c>
      <c r="AS59" s="745">
        <v>39</v>
      </c>
      <c r="AT59" s="745">
        <v>5</v>
      </c>
      <c r="AU59" s="745"/>
      <c r="AV59" s="745">
        <v>2</v>
      </c>
      <c r="AW59" s="745">
        <f t="shared" si="50"/>
        <v>46</v>
      </c>
      <c r="AX59" s="745">
        <v>21</v>
      </c>
      <c r="AY59" s="745">
        <v>0</v>
      </c>
      <c r="AZ59" s="750">
        <v>6</v>
      </c>
    </row>
    <row r="60" spans="1:52" s="125" customFormat="1" ht="15" customHeight="1">
      <c r="A60" s="283" t="s">
        <v>27</v>
      </c>
      <c r="B60" s="58">
        <v>3218</v>
      </c>
      <c r="C60" s="997"/>
      <c r="D60" s="58">
        <v>1468</v>
      </c>
      <c r="E60" s="58">
        <v>1080</v>
      </c>
      <c r="F60" s="997"/>
      <c r="G60" s="58">
        <v>493</v>
      </c>
      <c r="H60" s="58">
        <v>835</v>
      </c>
      <c r="I60" s="997"/>
      <c r="J60" s="58">
        <v>373</v>
      </c>
      <c r="K60" s="58">
        <v>614</v>
      </c>
      <c r="L60" s="997"/>
      <c r="M60" s="58">
        <v>261</v>
      </c>
      <c r="N60" s="58">
        <f t="shared" si="53"/>
        <v>5747</v>
      </c>
      <c r="O60" s="284">
        <f t="shared" si="54"/>
        <v>2595</v>
      </c>
      <c r="Q60" s="308" t="s">
        <v>27</v>
      </c>
      <c r="R60" s="317">
        <v>261</v>
      </c>
      <c r="S60" s="997"/>
      <c r="T60" s="317">
        <v>136</v>
      </c>
      <c r="U60" s="317">
        <v>113</v>
      </c>
      <c r="V60" s="997"/>
      <c r="W60" s="317">
        <v>50</v>
      </c>
      <c r="X60" s="317">
        <v>71</v>
      </c>
      <c r="Y60" s="997"/>
      <c r="Z60" s="317">
        <v>37</v>
      </c>
      <c r="AA60" s="317">
        <v>101</v>
      </c>
      <c r="AB60" s="997"/>
      <c r="AC60" s="317">
        <v>38</v>
      </c>
      <c r="AD60" s="317">
        <f t="shared" si="46"/>
        <v>546</v>
      </c>
      <c r="AE60" s="284">
        <f t="shared" si="47"/>
        <v>261</v>
      </c>
      <c r="AG60" s="308" t="s">
        <v>27</v>
      </c>
      <c r="AH60" s="317">
        <v>66</v>
      </c>
      <c r="AI60" s="317">
        <v>23</v>
      </c>
      <c r="AJ60" s="317">
        <v>17</v>
      </c>
      <c r="AK60" s="317">
        <v>15</v>
      </c>
      <c r="AL60" s="317">
        <f t="shared" si="48"/>
        <v>121</v>
      </c>
      <c r="AM60" s="317">
        <v>62</v>
      </c>
      <c r="AN60" s="317">
        <v>53</v>
      </c>
      <c r="AO60" s="317">
        <f t="shared" si="49"/>
        <v>115</v>
      </c>
      <c r="AP60" s="284">
        <v>25</v>
      </c>
      <c r="AR60" s="749" t="s">
        <v>166</v>
      </c>
      <c r="AS60" s="745">
        <v>117</v>
      </c>
      <c r="AT60" s="745">
        <v>52</v>
      </c>
      <c r="AU60" s="745">
        <v>7</v>
      </c>
      <c r="AV60" s="745"/>
      <c r="AW60" s="745">
        <f t="shared" si="50"/>
        <v>176</v>
      </c>
      <c r="AX60" s="745">
        <v>51</v>
      </c>
      <c r="AY60" s="745">
        <v>2</v>
      </c>
      <c r="AZ60" s="750">
        <v>10</v>
      </c>
    </row>
    <row r="61" spans="1:52" s="125" customFormat="1" ht="15" customHeight="1">
      <c r="A61" s="283" t="s">
        <v>28</v>
      </c>
      <c r="B61" s="58">
        <v>4307</v>
      </c>
      <c r="C61" s="997"/>
      <c r="D61" s="58">
        <v>2074</v>
      </c>
      <c r="E61" s="58">
        <v>1974</v>
      </c>
      <c r="F61" s="997"/>
      <c r="G61" s="58">
        <v>916</v>
      </c>
      <c r="H61" s="58">
        <v>1577</v>
      </c>
      <c r="I61" s="997"/>
      <c r="J61" s="58">
        <v>729</v>
      </c>
      <c r="K61" s="58">
        <v>1229</v>
      </c>
      <c r="L61" s="997"/>
      <c r="M61" s="58">
        <v>544</v>
      </c>
      <c r="N61" s="58">
        <f t="shared" si="53"/>
        <v>9087</v>
      </c>
      <c r="O61" s="284">
        <f t="shared" si="54"/>
        <v>4263</v>
      </c>
      <c r="Q61" s="308" t="s">
        <v>28</v>
      </c>
      <c r="R61" s="317">
        <v>454</v>
      </c>
      <c r="S61" s="997"/>
      <c r="T61" s="317">
        <v>249</v>
      </c>
      <c r="U61" s="317">
        <v>201</v>
      </c>
      <c r="V61" s="997"/>
      <c r="W61" s="317">
        <v>95</v>
      </c>
      <c r="X61" s="317">
        <v>128</v>
      </c>
      <c r="Y61" s="997"/>
      <c r="Z61" s="317">
        <v>68</v>
      </c>
      <c r="AA61" s="317">
        <v>227</v>
      </c>
      <c r="AB61" s="997"/>
      <c r="AC61" s="317">
        <v>105</v>
      </c>
      <c r="AD61" s="317">
        <f t="shared" si="46"/>
        <v>1010</v>
      </c>
      <c r="AE61" s="284">
        <f t="shared" si="47"/>
        <v>517</v>
      </c>
      <c r="AG61" s="308" t="s">
        <v>28</v>
      </c>
      <c r="AH61" s="317">
        <v>70</v>
      </c>
      <c r="AI61" s="317">
        <v>35</v>
      </c>
      <c r="AJ61" s="317">
        <v>29</v>
      </c>
      <c r="AK61" s="317">
        <v>22</v>
      </c>
      <c r="AL61" s="317">
        <f t="shared" si="48"/>
        <v>156</v>
      </c>
      <c r="AM61" s="317">
        <v>64</v>
      </c>
      <c r="AN61" s="317">
        <v>51</v>
      </c>
      <c r="AO61" s="317">
        <f t="shared" si="49"/>
        <v>115</v>
      </c>
      <c r="AP61" s="284">
        <v>10</v>
      </c>
      <c r="AR61" s="749" t="s">
        <v>167</v>
      </c>
      <c r="AS61" s="745">
        <v>78</v>
      </c>
      <c r="AT61" s="745">
        <v>122</v>
      </c>
      <c r="AU61" s="745">
        <v>0</v>
      </c>
      <c r="AV61" s="745"/>
      <c r="AW61" s="745">
        <f t="shared" si="50"/>
        <v>200</v>
      </c>
      <c r="AX61" s="745">
        <v>54</v>
      </c>
      <c r="AY61" s="745">
        <v>3</v>
      </c>
      <c r="AZ61" s="750">
        <v>21</v>
      </c>
    </row>
    <row r="62" spans="1:52" s="125" customFormat="1" ht="15" customHeight="1">
      <c r="A62" s="281" t="s">
        <v>29</v>
      </c>
      <c r="B62" s="272"/>
      <c r="C62" s="1003"/>
      <c r="D62" s="272"/>
      <c r="E62" s="272"/>
      <c r="F62" s="1003"/>
      <c r="G62" s="272"/>
      <c r="H62" s="272"/>
      <c r="I62" s="1003"/>
      <c r="J62" s="272"/>
      <c r="K62" s="272"/>
      <c r="L62" s="1003"/>
      <c r="M62" s="272"/>
      <c r="N62" s="58"/>
      <c r="O62" s="284"/>
      <c r="P62" s="714"/>
      <c r="Q62" s="295" t="s">
        <v>29</v>
      </c>
      <c r="R62" s="592"/>
      <c r="S62" s="1003"/>
      <c r="T62" s="592"/>
      <c r="U62" s="592"/>
      <c r="V62" s="1003"/>
      <c r="W62" s="592"/>
      <c r="X62" s="592"/>
      <c r="Y62" s="1003"/>
      <c r="Z62" s="592"/>
      <c r="AA62" s="592"/>
      <c r="AB62" s="1003"/>
      <c r="AC62" s="592"/>
      <c r="AD62" s="317"/>
      <c r="AE62" s="284"/>
      <c r="AG62" s="295" t="s">
        <v>29</v>
      </c>
      <c r="AH62" s="592"/>
      <c r="AI62" s="592"/>
      <c r="AJ62" s="592"/>
      <c r="AK62" s="592"/>
      <c r="AL62" s="317"/>
      <c r="AM62" s="592"/>
      <c r="AN62" s="592"/>
      <c r="AO62" s="317"/>
      <c r="AP62" s="282"/>
      <c r="AR62" s="747" t="s">
        <v>29</v>
      </c>
      <c r="AS62" s="745"/>
      <c r="AT62" s="745"/>
      <c r="AU62" s="745"/>
      <c r="AV62" s="745"/>
      <c r="AW62" s="745">
        <f t="shared" si="50"/>
        <v>0</v>
      </c>
      <c r="AX62" s="745"/>
      <c r="AY62" s="745"/>
      <c r="AZ62" s="750"/>
    </row>
    <row r="63" spans="1:52" s="125" customFormat="1" ht="15" customHeight="1">
      <c r="A63" s="283" t="s">
        <v>30</v>
      </c>
      <c r="B63" s="58">
        <v>1928</v>
      </c>
      <c r="C63" s="997"/>
      <c r="D63" s="58">
        <v>1018</v>
      </c>
      <c r="E63" s="58">
        <v>1025</v>
      </c>
      <c r="F63" s="997"/>
      <c r="G63" s="58">
        <v>521</v>
      </c>
      <c r="H63" s="58">
        <v>546</v>
      </c>
      <c r="I63" s="997"/>
      <c r="J63" s="58">
        <v>268</v>
      </c>
      <c r="K63" s="58">
        <v>451</v>
      </c>
      <c r="L63" s="997"/>
      <c r="M63" s="58">
        <v>175</v>
      </c>
      <c r="N63" s="58">
        <f>+B63+E63+H63+K63</f>
        <v>3950</v>
      </c>
      <c r="O63" s="284">
        <f>+D63+G63+J63+M63</f>
        <v>1982</v>
      </c>
      <c r="Q63" s="308" t="s">
        <v>30</v>
      </c>
      <c r="R63" s="317">
        <v>194</v>
      </c>
      <c r="S63" s="997"/>
      <c r="T63" s="317">
        <v>97</v>
      </c>
      <c r="U63" s="317">
        <v>36</v>
      </c>
      <c r="V63" s="997"/>
      <c r="W63" s="317">
        <v>10</v>
      </c>
      <c r="X63" s="317">
        <v>57</v>
      </c>
      <c r="Y63" s="997"/>
      <c r="Z63" s="317">
        <v>29</v>
      </c>
      <c r="AA63" s="317">
        <v>67</v>
      </c>
      <c r="AB63" s="997"/>
      <c r="AC63" s="317">
        <v>34</v>
      </c>
      <c r="AD63" s="317">
        <f t="shared" si="46"/>
        <v>354</v>
      </c>
      <c r="AE63" s="284">
        <f t="shared" si="47"/>
        <v>170</v>
      </c>
      <c r="AG63" s="308" t="s">
        <v>30</v>
      </c>
      <c r="AH63" s="317">
        <v>27</v>
      </c>
      <c r="AI63" s="317">
        <v>16</v>
      </c>
      <c r="AJ63" s="317">
        <v>10</v>
      </c>
      <c r="AK63" s="317">
        <v>9</v>
      </c>
      <c r="AL63" s="317">
        <f t="shared" si="48"/>
        <v>62</v>
      </c>
      <c r="AM63" s="317">
        <v>46</v>
      </c>
      <c r="AN63" s="317">
        <v>10</v>
      </c>
      <c r="AO63" s="317">
        <f t="shared" si="49"/>
        <v>56</v>
      </c>
      <c r="AP63" s="284">
        <v>14</v>
      </c>
      <c r="AR63" s="749" t="s">
        <v>168</v>
      </c>
      <c r="AS63" s="745">
        <v>39</v>
      </c>
      <c r="AT63" s="745">
        <v>7</v>
      </c>
      <c r="AU63" s="745">
        <v>6</v>
      </c>
      <c r="AV63" s="745"/>
      <c r="AW63" s="745">
        <f t="shared" si="50"/>
        <v>52</v>
      </c>
      <c r="AX63" s="745">
        <v>19</v>
      </c>
      <c r="AY63" s="745">
        <v>6</v>
      </c>
      <c r="AZ63" s="750">
        <v>10</v>
      </c>
    </row>
    <row r="64" spans="1:52" s="125" customFormat="1" ht="15" customHeight="1">
      <c r="A64" s="283" t="s">
        <v>31</v>
      </c>
      <c r="B64" s="58">
        <v>260</v>
      </c>
      <c r="C64" s="997"/>
      <c r="D64" s="58">
        <v>118</v>
      </c>
      <c r="E64" s="58">
        <v>107</v>
      </c>
      <c r="F64" s="997"/>
      <c r="G64" s="58">
        <v>42</v>
      </c>
      <c r="H64" s="58">
        <v>88</v>
      </c>
      <c r="I64" s="997"/>
      <c r="J64" s="58">
        <v>51</v>
      </c>
      <c r="K64" s="58">
        <v>46</v>
      </c>
      <c r="L64" s="997"/>
      <c r="M64" s="58">
        <v>16</v>
      </c>
      <c r="N64" s="58">
        <f>+B64+E64+H64+K64</f>
        <v>501</v>
      </c>
      <c r="O64" s="284">
        <f>+D64+G64+J64+M64</f>
        <v>227</v>
      </c>
      <c r="Q64" s="308" t="s">
        <v>31</v>
      </c>
      <c r="R64" s="317">
        <v>30</v>
      </c>
      <c r="S64" s="997"/>
      <c r="T64" s="317">
        <v>15</v>
      </c>
      <c r="U64" s="317">
        <v>9</v>
      </c>
      <c r="V64" s="997"/>
      <c r="W64" s="317">
        <v>3</v>
      </c>
      <c r="X64" s="317">
        <v>5</v>
      </c>
      <c r="Y64" s="997"/>
      <c r="Z64" s="317">
        <v>1</v>
      </c>
      <c r="AA64" s="317">
        <v>16</v>
      </c>
      <c r="AB64" s="997"/>
      <c r="AC64" s="317">
        <v>4</v>
      </c>
      <c r="AD64" s="317">
        <f t="shared" si="46"/>
        <v>60</v>
      </c>
      <c r="AE64" s="284">
        <f t="shared" si="47"/>
        <v>23</v>
      </c>
      <c r="AG64" s="308" t="s">
        <v>31</v>
      </c>
      <c r="AH64" s="317">
        <v>4</v>
      </c>
      <c r="AI64" s="317">
        <v>2</v>
      </c>
      <c r="AJ64" s="317">
        <v>2</v>
      </c>
      <c r="AK64" s="317">
        <v>2</v>
      </c>
      <c r="AL64" s="317">
        <f t="shared" si="48"/>
        <v>10</v>
      </c>
      <c r="AM64" s="317">
        <v>10</v>
      </c>
      <c r="AN64" s="317">
        <v>0</v>
      </c>
      <c r="AO64" s="317">
        <f t="shared" si="49"/>
        <v>10</v>
      </c>
      <c r="AP64" s="284">
        <v>2</v>
      </c>
      <c r="AR64" s="749" t="s">
        <v>169</v>
      </c>
      <c r="AS64" s="745">
        <v>28</v>
      </c>
      <c r="AT64" s="745">
        <v>4</v>
      </c>
      <c r="AU64" s="745"/>
      <c r="AV64" s="745"/>
      <c r="AW64" s="745">
        <f t="shared" si="50"/>
        <v>32</v>
      </c>
      <c r="AX64" s="745">
        <v>16</v>
      </c>
      <c r="AY64" s="745">
        <v>5</v>
      </c>
      <c r="AZ64" s="750">
        <v>9</v>
      </c>
    </row>
    <row r="65" spans="1:57" s="125" customFormat="1" ht="15" customHeight="1">
      <c r="A65" s="283" t="s">
        <v>32</v>
      </c>
      <c r="B65" s="58">
        <v>531</v>
      </c>
      <c r="C65" s="997"/>
      <c r="D65" s="58">
        <v>328</v>
      </c>
      <c r="E65" s="58">
        <v>260</v>
      </c>
      <c r="F65" s="997"/>
      <c r="G65" s="58">
        <v>145</v>
      </c>
      <c r="H65" s="58">
        <v>176</v>
      </c>
      <c r="I65" s="997"/>
      <c r="J65" s="58">
        <v>82</v>
      </c>
      <c r="K65" s="58">
        <v>100</v>
      </c>
      <c r="L65" s="997"/>
      <c r="M65" s="58">
        <v>44</v>
      </c>
      <c r="N65" s="58">
        <f>+B65+E65+H65+K65</f>
        <v>1067</v>
      </c>
      <c r="O65" s="284">
        <f>+D65+G65+J65+M65</f>
        <v>599</v>
      </c>
      <c r="Q65" s="308" t="s">
        <v>32</v>
      </c>
      <c r="R65" s="317">
        <v>53</v>
      </c>
      <c r="S65" s="997"/>
      <c r="T65" s="317">
        <v>33</v>
      </c>
      <c r="U65" s="317">
        <v>21</v>
      </c>
      <c r="V65" s="997"/>
      <c r="W65" s="317">
        <v>17</v>
      </c>
      <c r="X65" s="317">
        <v>23</v>
      </c>
      <c r="Y65" s="997"/>
      <c r="Z65" s="317">
        <v>10</v>
      </c>
      <c r="AA65" s="317">
        <v>1</v>
      </c>
      <c r="AB65" s="997"/>
      <c r="AC65" s="317">
        <v>1</v>
      </c>
      <c r="AD65" s="317">
        <f t="shared" si="46"/>
        <v>98</v>
      </c>
      <c r="AE65" s="284">
        <f t="shared" si="47"/>
        <v>61</v>
      </c>
      <c r="AG65" s="308" t="s">
        <v>32</v>
      </c>
      <c r="AH65" s="317">
        <v>5</v>
      </c>
      <c r="AI65" s="317">
        <v>4</v>
      </c>
      <c r="AJ65" s="317">
        <v>4</v>
      </c>
      <c r="AK65" s="317">
        <v>2</v>
      </c>
      <c r="AL65" s="317">
        <f t="shared" si="48"/>
        <v>15</v>
      </c>
      <c r="AM65" s="317">
        <v>7</v>
      </c>
      <c r="AN65" s="317">
        <v>3</v>
      </c>
      <c r="AO65" s="317">
        <f t="shared" si="49"/>
        <v>10</v>
      </c>
      <c r="AP65" s="284">
        <v>3</v>
      </c>
      <c r="AR65" s="749" t="s">
        <v>170</v>
      </c>
      <c r="AS65" s="745">
        <v>16</v>
      </c>
      <c r="AT65" s="745">
        <v>8</v>
      </c>
      <c r="AU65" s="745"/>
      <c r="AV65" s="745"/>
      <c r="AW65" s="745">
        <f t="shared" si="50"/>
        <v>24</v>
      </c>
      <c r="AX65" s="745">
        <v>9</v>
      </c>
      <c r="AY65" s="745">
        <v>5</v>
      </c>
      <c r="AZ65" s="750"/>
    </row>
    <row r="66" spans="1:57" s="125" customFormat="1" ht="15" customHeight="1" thickBot="1">
      <c r="A66" s="286" t="s">
        <v>33</v>
      </c>
      <c r="B66" s="287">
        <v>725</v>
      </c>
      <c r="C66" s="1006"/>
      <c r="D66" s="287">
        <v>367</v>
      </c>
      <c r="E66" s="287">
        <v>461</v>
      </c>
      <c r="F66" s="1006"/>
      <c r="G66" s="287">
        <v>260</v>
      </c>
      <c r="H66" s="287">
        <v>323</v>
      </c>
      <c r="I66" s="1006"/>
      <c r="J66" s="287">
        <v>166</v>
      </c>
      <c r="K66" s="287">
        <v>274</v>
      </c>
      <c r="L66" s="1006"/>
      <c r="M66" s="287">
        <v>136</v>
      </c>
      <c r="N66" s="287">
        <f>+B66+E66+H66+K66</f>
        <v>1783</v>
      </c>
      <c r="O66" s="288">
        <f>+D66+G66+J66+M66</f>
        <v>929</v>
      </c>
      <c r="Q66" s="293" t="s">
        <v>33</v>
      </c>
      <c r="R66" s="287">
        <v>117</v>
      </c>
      <c r="S66" s="1006"/>
      <c r="T66" s="287">
        <v>54</v>
      </c>
      <c r="U66" s="287">
        <v>29</v>
      </c>
      <c r="V66" s="1006"/>
      <c r="W66" s="287">
        <v>12</v>
      </c>
      <c r="X66" s="287">
        <v>18</v>
      </c>
      <c r="Y66" s="1006"/>
      <c r="Z66" s="287">
        <v>8</v>
      </c>
      <c r="AA66" s="287">
        <v>47</v>
      </c>
      <c r="AB66" s="1006"/>
      <c r="AC66" s="287">
        <v>21</v>
      </c>
      <c r="AD66" s="287">
        <f t="shared" si="46"/>
        <v>211</v>
      </c>
      <c r="AE66" s="288">
        <f t="shared" si="47"/>
        <v>95</v>
      </c>
      <c r="AG66" s="293" t="s">
        <v>33</v>
      </c>
      <c r="AH66" s="287">
        <v>13</v>
      </c>
      <c r="AI66" s="287">
        <v>8</v>
      </c>
      <c r="AJ66" s="287">
        <v>6</v>
      </c>
      <c r="AK66" s="287">
        <v>5</v>
      </c>
      <c r="AL66" s="287">
        <f t="shared" si="48"/>
        <v>32</v>
      </c>
      <c r="AM66" s="287">
        <v>16</v>
      </c>
      <c r="AN66" s="287">
        <v>2</v>
      </c>
      <c r="AO66" s="287">
        <f t="shared" si="49"/>
        <v>18</v>
      </c>
      <c r="AP66" s="288">
        <v>5</v>
      </c>
      <c r="AR66" s="293" t="s">
        <v>171</v>
      </c>
      <c r="AS66" s="752">
        <v>34</v>
      </c>
      <c r="AT66" s="752">
        <v>3</v>
      </c>
      <c r="AU66" s="752"/>
      <c r="AV66" s="752"/>
      <c r="AW66" s="752">
        <f t="shared" si="50"/>
        <v>37</v>
      </c>
      <c r="AX66" s="752">
        <v>11</v>
      </c>
      <c r="AY66" s="752"/>
      <c r="AZ66" s="753">
        <v>8</v>
      </c>
    </row>
    <row r="67" spans="1:57" s="125" customFormat="1" ht="15.9" customHeight="1">
      <c r="A67" s="1173" t="s">
        <v>410</v>
      </c>
      <c r="B67" s="1173"/>
      <c r="C67" s="1173"/>
      <c r="D67" s="1173"/>
      <c r="E67" s="1173"/>
      <c r="F67" s="1173"/>
      <c r="G67" s="1173"/>
      <c r="H67" s="1173"/>
      <c r="I67" s="1173"/>
      <c r="J67" s="1173"/>
      <c r="K67" s="1173"/>
      <c r="L67" s="1173"/>
      <c r="M67" s="1173"/>
      <c r="N67" s="1173"/>
      <c r="O67" s="1173"/>
      <c r="P67" s="640"/>
      <c r="Q67" s="1175" t="s">
        <v>413</v>
      </c>
      <c r="R67" s="1175"/>
      <c r="S67" s="1175"/>
      <c r="T67" s="1175"/>
      <c r="U67" s="1175"/>
      <c r="V67" s="1175"/>
      <c r="W67" s="1175"/>
      <c r="X67" s="1175"/>
      <c r="Y67" s="1175"/>
      <c r="Z67" s="1175"/>
      <c r="AA67" s="1175"/>
      <c r="AB67" s="1175"/>
      <c r="AC67" s="1175"/>
      <c r="AD67" s="1175"/>
      <c r="AE67" s="1175"/>
      <c r="AG67" s="1175" t="s">
        <v>416</v>
      </c>
      <c r="AH67" s="1175"/>
      <c r="AI67" s="1175"/>
      <c r="AJ67" s="1175"/>
      <c r="AK67" s="1175"/>
      <c r="AL67" s="1175"/>
      <c r="AM67" s="1175"/>
      <c r="AN67" s="1175"/>
      <c r="AO67" s="1175"/>
      <c r="AP67" s="1175"/>
      <c r="AR67" s="1182" t="s">
        <v>419</v>
      </c>
      <c r="AS67" s="1182"/>
      <c r="AT67" s="1182"/>
      <c r="AU67" s="1182"/>
      <c r="AV67" s="1182"/>
      <c r="AW67" s="1182"/>
      <c r="AX67" s="1182"/>
      <c r="AY67" s="1182"/>
      <c r="AZ67" s="1182"/>
      <c r="BD67" s="641"/>
      <c r="BE67" s="641"/>
    </row>
    <row r="68" spans="1:57" s="125" customFormat="1" ht="15.9" customHeight="1">
      <c r="A68" s="1174" t="s">
        <v>293</v>
      </c>
      <c r="B68" s="1174"/>
      <c r="C68" s="1174"/>
      <c r="D68" s="1174"/>
      <c r="E68" s="1174"/>
      <c r="F68" s="1174"/>
      <c r="G68" s="1174"/>
      <c r="H68" s="1174"/>
      <c r="I68" s="1174"/>
      <c r="J68" s="1174"/>
      <c r="K68" s="1174"/>
      <c r="L68" s="1174"/>
      <c r="M68" s="1174"/>
      <c r="N68" s="1174"/>
      <c r="O68" s="1174"/>
      <c r="P68" s="639"/>
      <c r="Q68" s="1174" t="s">
        <v>293</v>
      </c>
      <c r="R68" s="1174"/>
      <c r="S68" s="1174"/>
      <c r="T68" s="1174"/>
      <c r="U68" s="1174"/>
      <c r="V68" s="1174"/>
      <c r="W68" s="1174"/>
      <c r="X68" s="1174"/>
      <c r="Y68" s="1174"/>
      <c r="Z68" s="1174"/>
      <c r="AA68" s="1174"/>
      <c r="AB68" s="1174"/>
      <c r="AC68" s="1174"/>
      <c r="AD68" s="1174"/>
      <c r="AE68" s="1174"/>
      <c r="AG68" s="1174" t="s">
        <v>293</v>
      </c>
      <c r="AH68" s="1174"/>
      <c r="AI68" s="1174"/>
      <c r="AJ68" s="1174"/>
      <c r="AK68" s="1174"/>
      <c r="AL68" s="1174"/>
      <c r="AM68" s="1174"/>
      <c r="AN68" s="1174"/>
      <c r="AO68" s="1174"/>
      <c r="AP68" s="1174"/>
      <c r="AR68" s="1183" t="s">
        <v>293</v>
      </c>
      <c r="AS68" s="1183"/>
      <c r="AT68" s="1183"/>
      <c r="AU68" s="1183"/>
      <c r="AV68" s="1183"/>
      <c r="AW68" s="1183"/>
      <c r="AX68" s="1183"/>
      <c r="AY68" s="1183"/>
      <c r="AZ68" s="1183"/>
      <c r="BD68" s="13"/>
      <c r="BE68" s="13"/>
    </row>
    <row r="69" spans="1:57" s="125" customFormat="1" ht="15.9" customHeight="1" thickBot="1">
      <c r="A69" s="709"/>
      <c r="B69" s="709"/>
      <c r="C69" s="709"/>
      <c r="D69" s="709"/>
      <c r="E69" s="709"/>
      <c r="F69" s="709"/>
      <c r="G69" s="709"/>
      <c r="H69" s="709"/>
      <c r="I69" s="709"/>
      <c r="J69" s="709"/>
      <c r="K69" s="709"/>
      <c r="L69" s="709"/>
      <c r="M69" s="709"/>
      <c r="N69" s="709"/>
      <c r="O69" s="709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0"/>
      <c r="AB69" s="710"/>
      <c r="AC69" s="710"/>
      <c r="AD69" s="710"/>
      <c r="AE69" s="710"/>
    </row>
    <row r="70" spans="1:57" s="125" customFormat="1" ht="15.9" customHeight="1">
      <c r="A70" s="1187" t="s">
        <v>0</v>
      </c>
      <c r="B70" s="1144" t="s">
        <v>317</v>
      </c>
      <c r="C70" s="1144"/>
      <c r="D70" s="1144"/>
      <c r="E70" s="1144" t="s">
        <v>318</v>
      </c>
      <c r="F70" s="1144"/>
      <c r="G70" s="1144"/>
      <c r="H70" s="1144" t="s">
        <v>319</v>
      </c>
      <c r="I70" s="1144"/>
      <c r="J70" s="1144"/>
      <c r="K70" s="1144" t="s">
        <v>320</v>
      </c>
      <c r="L70" s="1144"/>
      <c r="M70" s="1144"/>
      <c r="N70" s="1191" t="s">
        <v>1</v>
      </c>
      <c r="O70" s="1192"/>
      <c r="Q70" s="1203" t="s">
        <v>0</v>
      </c>
      <c r="R70" s="1124" t="s">
        <v>317</v>
      </c>
      <c r="S70" s="1126"/>
      <c r="T70" s="1125"/>
      <c r="U70" s="1124" t="s">
        <v>318</v>
      </c>
      <c r="V70" s="1126"/>
      <c r="W70" s="1125"/>
      <c r="X70" s="1124" t="s">
        <v>319</v>
      </c>
      <c r="Y70" s="1126"/>
      <c r="Z70" s="1125"/>
      <c r="AA70" s="1124" t="s">
        <v>320</v>
      </c>
      <c r="AB70" s="1126"/>
      <c r="AC70" s="1125"/>
      <c r="AD70" s="1176" t="s">
        <v>1</v>
      </c>
      <c r="AE70" s="1177"/>
      <c r="AG70" s="1193" t="s">
        <v>144</v>
      </c>
      <c r="AH70" s="1205" t="s">
        <v>358</v>
      </c>
      <c r="AI70" s="1206"/>
      <c r="AJ70" s="1206"/>
      <c r="AK70" s="1206"/>
      <c r="AL70" s="1207"/>
      <c r="AM70" s="1124" t="s">
        <v>323</v>
      </c>
      <c r="AN70" s="1126"/>
      <c r="AO70" s="1125"/>
      <c r="AP70" s="1149" t="s">
        <v>324</v>
      </c>
      <c r="AR70" s="1193" t="s">
        <v>0</v>
      </c>
      <c r="AS70" s="1197" t="s">
        <v>269</v>
      </c>
      <c r="AT70" s="1198"/>
      <c r="AU70" s="1198"/>
      <c r="AV70" s="1198"/>
      <c r="AW70" s="1198"/>
      <c r="AX70" s="1199"/>
      <c r="AY70" s="1162" t="s">
        <v>257</v>
      </c>
      <c r="AZ70" s="1163"/>
    </row>
    <row r="71" spans="1:57" s="125" customFormat="1" ht="25.5" customHeight="1">
      <c r="A71" s="1188"/>
      <c r="B71" s="703" t="s">
        <v>313</v>
      </c>
      <c r="C71" s="1005"/>
      <c r="D71" s="703" t="s">
        <v>314</v>
      </c>
      <c r="E71" s="703" t="s">
        <v>313</v>
      </c>
      <c r="F71" s="1005"/>
      <c r="G71" s="703" t="s">
        <v>314</v>
      </c>
      <c r="H71" s="703" t="s">
        <v>313</v>
      </c>
      <c r="I71" s="1005"/>
      <c r="J71" s="703" t="s">
        <v>314</v>
      </c>
      <c r="K71" s="703" t="s">
        <v>313</v>
      </c>
      <c r="L71" s="1005"/>
      <c r="M71" s="703" t="s">
        <v>314</v>
      </c>
      <c r="N71" s="703" t="s">
        <v>313</v>
      </c>
      <c r="O71" s="704" t="s">
        <v>314</v>
      </c>
      <c r="Q71" s="1204"/>
      <c r="R71" s="129" t="s">
        <v>313</v>
      </c>
      <c r="S71" s="1005"/>
      <c r="T71" s="129" t="s">
        <v>314</v>
      </c>
      <c r="U71" s="129" t="s">
        <v>313</v>
      </c>
      <c r="V71" s="1005"/>
      <c r="W71" s="129" t="s">
        <v>314</v>
      </c>
      <c r="X71" s="129" t="s">
        <v>313</v>
      </c>
      <c r="Y71" s="1005"/>
      <c r="Z71" s="129" t="s">
        <v>314</v>
      </c>
      <c r="AA71" s="129" t="s">
        <v>313</v>
      </c>
      <c r="AB71" s="1005"/>
      <c r="AC71" s="129" t="s">
        <v>314</v>
      </c>
      <c r="AD71" s="129" t="s">
        <v>313</v>
      </c>
      <c r="AE71" s="704" t="s">
        <v>314</v>
      </c>
      <c r="AG71" s="1194"/>
      <c r="AH71" s="129" t="s">
        <v>317</v>
      </c>
      <c r="AI71" s="129" t="s">
        <v>318</v>
      </c>
      <c r="AJ71" s="129" t="s">
        <v>319</v>
      </c>
      <c r="AK71" s="129" t="s">
        <v>320</v>
      </c>
      <c r="AL71" s="449" t="s">
        <v>1</v>
      </c>
      <c r="AM71" s="129" t="s">
        <v>474</v>
      </c>
      <c r="AN71" s="129" t="s">
        <v>475</v>
      </c>
      <c r="AO71" s="129" t="s">
        <v>1</v>
      </c>
      <c r="AP71" s="1150"/>
      <c r="AR71" s="1194"/>
      <c r="AS71" s="129" t="s">
        <v>258</v>
      </c>
      <c r="AT71" s="129" t="s">
        <v>259</v>
      </c>
      <c r="AU71" s="248" t="s">
        <v>260</v>
      </c>
      <c r="AV71" s="248" t="s">
        <v>261</v>
      </c>
      <c r="AW71" s="248" t="s">
        <v>1</v>
      </c>
      <c r="AX71" s="248" t="s">
        <v>262</v>
      </c>
      <c r="AY71" s="248" t="s">
        <v>263</v>
      </c>
      <c r="AZ71" s="696" t="s">
        <v>264</v>
      </c>
    </row>
    <row r="72" spans="1:57" s="125" customFormat="1" ht="15" customHeight="1">
      <c r="A72" s="281" t="s">
        <v>34</v>
      </c>
      <c r="B72" s="272"/>
      <c r="C72" s="1003"/>
      <c r="D72" s="272"/>
      <c r="E72" s="272"/>
      <c r="F72" s="1003"/>
      <c r="G72" s="272"/>
      <c r="H72" s="272"/>
      <c r="I72" s="1003"/>
      <c r="J72" s="272"/>
      <c r="K72" s="272"/>
      <c r="L72" s="1003"/>
      <c r="M72" s="272"/>
      <c r="N72" s="272"/>
      <c r="O72" s="282"/>
      <c r="P72" s="722"/>
      <c r="Q72" s="660" t="s">
        <v>34</v>
      </c>
      <c r="R72" s="592"/>
      <c r="S72" s="1003"/>
      <c r="T72" s="592"/>
      <c r="U72" s="592"/>
      <c r="V72" s="1003"/>
      <c r="W72" s="592"/>
      <c r="X72" s="592"/>
      <c r="Y72" s="1003"/>
      <c r="Z72" s="592"/>
      <c r="AA72" s="592"/>
      <c r="AB72" s="1003"/>
      <c r="AC72" s="592"/>
      <c r="AD72" s="592"/>
      <c r="AE72" s="282"/>
      <c r="AG72" s="295" t="s">
        <v>34</v>
      </c>
      <c r="AH72" s="592"/>
      <c r="AI72" s="592"/>
      <c r="AJ72" s="592"/>
      <c r="AK72" s="592"/>
      <c r="AL72" s="592"/>
      <c r="AM72" s="592"/>
      <c r="AN72" s="592"/>
      <c r="AO72" s="592"/>
      <c r="AP72" s="282"/>
      <c r="AR72" s="295" t="s">
        <v>34</v>
      </c>
      <c r="AS72" s="670"/>
      <c r="AT72" s="670"/>
      <c r="AU72" s="670"/>
      <c r="AV72" s="670"/>
      <c r="AW72" s="670"/>
      <c r="AX72" s="670"/>
      <c r="AY72" s="670"/>
      <c r="AZ72" s="302"/>
    </row>
    <row r="73" spans="1:57" s="125" customFormat="1" ht="15" customHeight="1">
      <c r="A73" s="283" t="s">
        <v>35</v>
      </c>
      <c r="B73" s="58">
        <v>1511</v>
      </c>
      <c r="C73" s="997"/>
      <c r="D73" s="58">
        <v>770</v>
      </c>
      <c r="E73" s="58">
        <v>751</v>
      </c>
      <c r="F73" s="997"/>
      <c r="G73" s="58">
        <v>363</v>
      </c>
      <c r="H73" s="58">
        <v>346</v>
      </c>
      <c r="I73" s="997"/>
      <c r="J73" s="58">
        <v>148</v>
      </c>
      <c r="K73" s="58">
        <v>284</v>
      </c>
      <c r="L73" s="997"/>
      <c r="M73" s="58">
        <v>119</v>
      </c>
      <c r="N73" s="58">
        <f>+B73+E73+H73+K73</f>
        <v>2892</v>
      </c>
      <c r="O73" s="284">
        <f>+D73+G73+J73+M73</f>
        <v>1400</v>
      </c>
      <c r="Q73" s="661" t="s">
        <v>35</v>
      </c>
      <c r="R73" s="317">
        <f>138-R76</f>
        <v>138</v>
      </c>
      <c r="S73" s="997"/>
      <c r="T73" s="317">
        <f>69-T76</f>
        <v>69</v>
      </c>
      <c r="U73" s="317">
        <v>7</v>
      </c>
      <c r="V73" s="997"/>
      <c r="W73" s="317">
        <v>1</v>
      </c>
      <c r="X73" s="317">
        <v>5</v>
      </c>
      <c r="Y73" s="997"/>
      <c r="Z73" s="317">
        <v>1</v>
      </c>
      <c r="AA73" s="317">
        <v>31</v>
      </c>
      <c r="AB73" s="997"/>
      <c r="AC73" s="317">
        <v>11</v>
      </c>
      <c r="AD73" s="317">
        <f t="shared" ref="AD73:AD103" si="55">+R73+U73+X73+AA73</f>
        <v>181</v>
      </c>
      <c r="AE73" s="284">
        <f t="shared" ref="AE73:AE103" si="56">+T73+W73+Z73+AC73</f>
        <v>82</v>
      </c>
      <c r="AG73" s="308" t="s">
        <v>35</v>
      </c>
      <c r="AH73" s="317">
        <v>21</v>
      </c>
      <c r="AI73" s="317">
        <v>14</v>
      </c>
      <c r="AJ73" s="317">
        <v>10</v>
      </c>
      <c r="AK73" s="317">
        <v>7</v>
      </c>
      <c r="AL73" s="317">
        <f t="shared" ref="AL73:AL103" si="57">SUM(AH73:AK73)</f>
        <v>52</v>
      </c>
      <c r="AM73" s="317">
        <v>41</v>
      </c>
      <c r="AN73" s="317">
        <v>13</v>
      </c>
      <c r="AO73" s="317">
        <f t="shared" ref="AO73:AO103" si="58">SUM(AM73:AN73)</f>
        <v>54</v>
      </c>
      <c r="AP73" s="284">
        <v>11</v>
      </c>
      <c r="AR73" s="308" t="s">
        <v>172</v>
      </c>
      <c r="AS73" s="670">
        <v>56</v>
      </c>
      <c r="AT73" s="670">
        <v>2</v>
      </c>
      <c r="AU73" s="670">
        <v>6</v>
      </c>
      <c r="AV73" s="670"/>
      <c r="AW73" s="670">
        <f t="shared" ref="AW73:AW103" si="59">SUM(AS73:AV73)</f>
        <v>64</v>
      </c>
      <c r="AX73" s="670">
        <v>16</v>
      </c>
      <c r="AY73" s="670">
        <v>1</v>
      </c>
      <c r="AZ73" s="302">
        <v>15</v>
      </c>
    </row>
    <row r="74" spans="1:57" s="125" customFormat="1" ht="15" customHeight="1">
      <c r="A74" s="283" t="s">
        <v>36</v>
      </c>
      <c r="B74" s="717"/>
      <c r="C74" s="1007"/>
      <c r="D74" s="717"/>
      <c r="E74" s="717"/>
      <c r="F74" s="1007"/>
      <c r="G74" s="717"/>
      <c r="H74" s="58">
        <v>160</v>
      </c>
      <c r="I74" s="997"/>
      <c r="J74" s="58">
        <v>74</v>
      </c>
      <c r="K74" s="58">
        <v>177</v>
      </c>
      <c r="L74" s="997"/>
      <c r="M74" s="58">
        <v>61</v>
      </c>
      <c r="N74" s="58">
        <f>+B74+E74+H74+K74</f>
        <v>337</v>
      </c>
      <c r="O74" s="284">
        <f>+D74+G74+J74+M74</f>
        <v>135</v>
      </c>
      <c r="Q74" s="661" t="s">
        <v>36</v>
      </c>
      <c r="R74" s="718"/>
      <c r="S74" s="1007"/>
      <c r="T74" s="718"/>
      <c r="U74" s="718"/>
      <c r="V74" s="1007"/>
      <c r="W74" s="718"/>
      <c r="X74" s="317">
        <v>17</v>
      </c>
      <c r="Y74" s="997"/>
      <c r="Z74" s="317">
        <v>12</v>
      </c>
      <c r="AA74" s="317">
        <v>42</v>
      </c>
      <c r="AB74" s="997"/>
      <c r="AC74" s="317">
        <v>20</v>
      </c>
      <c r="AD74" s="317">
        <f t="shared" si="55"/>
        <v>59</v>
      </c>
      <c r="AE74" s="284">
        <f t="shared" si="56"/>
        <v>32</v>
      </c>
      <c r="AG74" s="308" t="s">
        <v>36</v>
      </c>
      <c r="AH74" s="317"/>
      <c r="AI74" s="317"/>
      <c r="AJ74" s="317">
        <v>10</v>
      </c>
      <c r="AK74" s="317">
        <v>9</v>
      </c>
      <c r="AL74" s="317">
        <f t="shared" si="57"/>
        <v>19</v>
      </c>
      <c r="AM74" s="317">
        <v>22</v>
      </c>
      <c r="AN74" s="317">
        <v>0</v>
      </c>
      <c r="AO74" s="317">
        <f t="shared" si="58"/>
        <v>22</v>
      </c>
      <c r="AP74" s="284">
        <v>5</v>
      </c>
      <c r="AR74" s="308" t="s">
        <v>173</v>
      </c>
      <c r="AS74" s="670">
        <v>44</v>
      </c>
      <c r="AT74" s="670">
        <v>8</v>
      </c>
      <c r="AU74" s="670">
        <v>2</v>
      </c>
      <c r="AV74" s="670">
        <v>1</v>
      </c>
      <c r="AW74" s="670">
        <f t="shared" si="59"/>
        <v>55</v>
      </c>
      <c r="AX74" s="670">
        <v>20</v>
      </c>
      <c r="AY74" s="670">
        <v>10</v>
      </c>
      <c r="AZ74" s="302">
        <v>3</v>
      </c>
    </row>
    <row r="75" spans="1:57" s="125" customFormat="1" ht="15" customHeight="1">
      <c r="A75" s="283" t="s">
        <v>37</v>
      </c>
      <c r="B75" s="58">
        <v>1969</v>
      </c>
      <c r="C75" s="997"/>
      <c r="D75" s="58">
        <v>876</v>
      </c>
      <c r="E75" s="58">
        <v>944</v>
      </c>
      <c r="F75" s="997"/>
      <c r="G75" s="58">
        <v>344</v>
      </c>
      <c r="H75" s="58">
        <v>523</v>
      </c>
      <c r="I75" s="997"/>
      <c r="J75" s="58">
        <v>196</v>
      </c>
      <c r="K75" s="58">
        <v>624</v>
      </c>
      <c r="L75" s="997"/>
      <c r="M75" s="58">
        <v>208</v>
      </c>
      <c r="N75" s="58">
        <f>+B75+E75+H75+K75</f>
        <v>4060</v>
      </c>
      <c r="O75" s="284">
        <f>+D75+G75+J75+M75</f>
        <v>1624</v>
      </c>
      <c r="Q75" s="661" t="s">
        <v>37</v>
      </c>
      <c r="R75" s="317">
        <v>119</v>
      </c>
      <c r="S75" s="997"/>
      <c r="T75" s="317">
        <v>54</v>
      </c>
      <c r="U75" s="317">
        <v>86</v>
      </c>
      <c r="V75" s="997"/>
      <c r="W75" s="317">
        <v>38</v>
      </c>
      <c r="X75" s="317">
        <v>80</v>
      </c>
      <c r="Y75" s="997"/>
      <c r="Z75" s="317">
        <v>29</v>
      </c>
      <c r="AA75" s="317">
        <v>177</v>
      </c>
      <c r="AB75" s="997"/>
      <c r="AC75" s="317">
        <v>65</v>
      </c>
      <c r="AD75" s="317">
        <f t="shared" si="55"/>
        <v>462</v>
      </c>
      <c r="AE75" s="284">
        <f t="shared" si="56"/>
        <v>186</v>
      </c>
      <c r="AG75" s="308" t="s">
        <v>37</v>
      </c>
      <c r="AH75" s="317">
        <v>29</v>
      </c>
      <c r="AI75" s="317">
        <v>18</v>
      </c>
      <c r="AJ75" s="317">
        <v>13</v>
      </c>
      <c r="AK75" s="317">
        <v>13</v>
      </c>
      <c r="AL75" s="317">
        <f t="shared" si="57"/>
        <v>73</v>
      </c>
      <c r="AM75" s="317">
        <v>48</v>
      </c>
      <c r="AN75" s="317">
        <v>10</v>
      </c>
      <c r="AO75" s="317">
        <f t="shared" si="58"/>
        <v>58</v>
      </c>
      <c r="AP75" s="284">
        <v>11</v>
      </c>
      <c r="AR75" s="308" t="s">
        <v>174</v>
      </c>
      <c r="AS75" s="670">
        <v>62</v>
      </c>
      <c r="AT75" s="670">
        <v>1</v>
      </c>
      <c r="AU75" s="670">
        <v>4</v>
      </c>
      <c r="AV75" s="670"/>
      <c r="AW75" s="670">
        <f t="shared" si="59"/>
        <v>67</v>
      </c>
      <c r="AX75" s="670">
        <v>30</v>
      </c>
      <c r="AY75" s="670">
        <v>3</v>
      </c>
      <c r="AZ75" s="302">
        <v>40</v>
      </c>
    </row>
    <row r="76" spans="1:57" s="125" customFormat="1" ht="15" customHeight="1">
      <c r="A76" s="281" t="s">
        <v>38</v>
      </c>
      <c r="B76" s="285"/>
      <c r="C76" s="993"/>
      <c r="D76" s="285"/>
      <c r="E76" s="285"/>
      <c r="F76" s="993"/>
      <c r="G76" s="285"/>
      <c r="H76" s="272"/>
      <c r="I76" s="1003"/>
      <c r="J76" s="272"/>
      <c r="K76" s="272"/>
      <c r="L76" s="1003"/>
      <c r="M76" s="272"/>
      <c r="N76" s="58"/>
      <c r="O76" s="284"/>
      <c r="P76" s="714"/>
      <c r="Q76" s="660" t="s">
        <v>38</v>
      </c>
      <c r="R76" s="592"/>
      <c r="S76" s="1003"/>
      <c r="T76" s="592"/>
      <c r="U76" s="592"/>
      <c r="V76" s="1003"/>
      <c r="W76" s="592"/>
      <c r="X76" s="592"/>
      <c r="Y76" s="1003"/>
      <c r="Z76" s="592"/>
      <c r="AA76" s="592"/>
      <c r="AB76" s="1003"/>
      <c r="AC76" s="592"/>
      <c r="AD76" s="317">
        <f t="shared" si="55"/>
        <v>0</v>
      </c>
      <c r="AE76" s="284">
        <f t="shared" si="56"/>
        <v>0</v>
      </c>
      <c r="AG76" s="295" t="s">
        <v>38</v>
      </c>
      <c r="AH76" s="592"/>
      <c r="AI76" s="592"/>
      <c r="AJ76" s="592"/>
      <c r="AK76" s="592"/>
      <c r="AL76" s="317"/>
      <c r="AM76" s="592"/>
      <c r="AN76" s="592"/>
      <c r="AO76" s="317"/>
      <c r="AP76" s="282"/>
      <c r="AR76" s="295" t="s">
        <v>38</v>
      </c>
      <c r="AS76" s="670"/>
      <c r="AT76" s="670"/>
      <c r="AU76" s="670"/>
      <c r="AV76" s="670"/>
      <c r="AW76" s="670"/>
      <c r="AX76" s="670"/>
      <c r="AY76" s="670"/>
      <c r="AZ76" s="302"/>
    </row>
    <row r="77" spans="1:57" s="125" customFormat="1" ht="15" customHeight="1">
      <c r="A77" s="283" t="s">
        <v>39</v>
      </c>
      <c r="B77" s="58">
        <v>1436</v>
      </c>
      <c r="C77" s="997"/>
      <c r="D77" s="58">
        <v>696</v>
      </c>
      <c r="E77" s="58">
        <v>770</v>
      </c>
      <c r="F77" s="997"/>
      <c r="G77" s="58">
        <v>363</v>
      </c>
      <c r="H77" s="58">
        <v>530</v>
      </c>
      <c r="I77" s="997"/>
      <c r="J77" s="58">
        <v>233</v>
      </c>
      <c r="K77" s="58">
        <v>380</v>
      </c>
      <c r="L77" s="997"/>
      <c r="M77" s="58">
        <v>169</v>
      </c>
      <c r="N77" s="58">
        <f t="shared" ref="N77:N82" si="60">+B77+E77+H77+K77</f>
        <v>3116</v>
      </c>
      <c r="O77" s="284">
        <f t="shared" ref="O77:O82" si="61">+D77+G77+J77+M77</f>
        <v>1461</v>
      </c>
      <c r="Q77" s="661" t="s">
        <v>39</v>
      </c>
      <c r="R77" s="317">
        <v>125</v>
      </c>
      <c r="S77" s="997"/>
      <c r="T77" s="317">
        <v>49</v>
      </c>
      <c r="U77" s="317">
        <v>30</v>
      </c>
      <c r="V77" s="997"/>
      <c r="W77" s="317">
        <v>10</v>
      </c>
      <c r="X77" s="317">
        <v>28</v>
      </c>
      <c r="Y77" s="997"/>
      <c r="Z77" s="317">
        <v>12</v>
      </c>
      <c r="AA77" s="317">
        <v>35</v>
      </c>
      <c r="AB77" s="997"/>
      <c r="AC77" s="317">
        <v>14</v>
      </c>
      <c r="AD77" s="317">
        <f t="shared" si="55"/>
        <v>218</v>
      </c>
      <c r="AE77" s="284">
        <f t="shared" si="56"/>
        <v>85</v>
      </c>
      <c r="AG77" s="308" t="s">
        <v>39</v>
      </c>
      <c r="AH77" s="317">
        <v>22</v>
      </c>
      <c r="AI77" s="317">
        <v>13</v>
      </c>
      <c r="AJ77" s="317">
        <v>11</v>
      </c>
      <c r="AK77" s="317">
        <v>7</v>
      </c>
      <c r="AL77" s="317">
        <f t="shared" si="57"/>
        <v>53</v>
      </c>
      <c r="AM77" s="317">
        <v>30</v>
      </c>
      <c r="AN77" s="317">
        <v>7</v>
      </c>
      <c r="AO77" s="317">
        <f t="shared" si="58"/>
        <v>37</v>
      </c>
      <c r="AP77" s="284">
        <v>6</v>
      </c>
      <c r="AR77" s="308" t="s">
        <v>175</v>
      </c>
      <c r="AS77" s="670">
        <v>56</v>
      </c>
      <c r="AT77" s="670">
        <v>7</v>
      </c>
      <c r="AU77" s="670"/>
      <c r="AV77" s="670"/>
      <c r="AW77" s="670">
        <f t="shared" si="59"/>
        <v>63</v>
      </c>
      <c r="AX77" s="670">
        <v>32</v>
      </c>
      <c r="AY77" s="670">
        <v>13</v>
      </c>
      <c r="AZ77" s="302">
        <v>1</v>
      </c>
    </row>
    <row r="78" spans="1:57" s="125" customFormat="1" ht="15" customHeight="1">
      <c r="A78" s="283" t="s">
        <v>40</v>
      </c>
      <c r="B78" s="58">
        <v>417</v>
      </c>
      <c r="C78" s="997"/>
      <c r="D78" s="58">
        <v>227</v>
      </c>
      <c r="E78" s="58">
        <v>259</v>
      </c>
      <c r="F78" s="997"/>
      <c r="G78" s="58">
        <v>131</v>
      </c>
      <c r="H78" s="58">
        <v>209</v>
      </c>
      <c r="I78" s="997"/>
      <c r="J78" s="58">
        <v>89</v>
      </c>
      <c r="K78" s="58">
        <v>223</v>
      </c>
      <c r="L78" s="997"/>
      <c r="M78" s="58">
        <v>96</v>
      </c>
      <c r="N78" s="58">
        <f t="shared" si="60"/>
        <v>1108</v>
      </c>
      <c r="O78" s="284">
        <f t="shared" si="61"/>
        <v>543</v>
      </c>
      <c r="Q78" s="661" t="s">
        <v>40</v>
      </c>
      <c r="R78" s="317">
        <v>82</v>
      </c>
      <c r="S78" s="997"/>
      <c r="T78" s="317">
        <v>39</v>
      </c>
      <c r="U78" s="317">
        <v>27</v>
      </c>
      <c r="V78" s="997"/>
      <c r="W78" s="317">
        <v>9</v>
      </c>
      <c r="X78" s="317">
        <v>7</v>
      </c>
      <c r="Y78" s="997"/>
      <c r="Z78" s="317">
        <v>4</v>
      </c>
      <c r="AA78" s="317">
        <v>47</v>
      </c>
      <c r="AB78" s="997"/>
      <c r="AC78" s="317">
        <v>23</v>
      </c>
      <c r="AD78" s="317">
        <f t="shared" si="55"/>
        <v>163</v>
      </c>
      <c r="AE78" s="284">
        <f t="shared" si="56"/>
        <v>75</v>
      </c>
      <c r="AG78" s="308" t="s">
        <v>40</v>
      </c>
      <c r="AH78" s="317">
        <v>6</v>
      </c>
      <c r="AI78" s="317">
        <v>4</v>
      </c>
      <c r="AJ78" s="317">
        <v>4</v>
      </c>
      <c r="AK78" s="317">
        <v>4</v>
      </c>
      <c r="AL78" s="317">
        <f t="shared" si="57"/>
        <v>18</v>
      </c>
      <c r="AM78" s="317">
        <v>10</v>
      </c>
      <c r="AN78" s="317">
        <v>3</v>
      </c>
      <c r="AO78" s="317">
        <f t="shared" si="58"/>
        <v>13</v>
      </c>
      <c r="AP78" s="284">
        <v>3</v>
      </c>
      <c r="AR78" s="308" t="s">
        <v>176</v>
      </c>
      <c r="AS78" s="670">
        <v>21</v>
      </c>
      <c r="AT78" s="670">
        <v>6</v>
      </c>
      <c r="AU78" s="670"/>
      <c r="AV78" s="670"/>
      <c r="AW78" s="670">
        <f t="shared" si="59"/>
        <v>27</v>
      </c>
      <c r="AX78" s="670">
        <v>14</v>
      </c>
      <c r="AY78" s="670">
        <v>10</v>
      </c>
      <c r="AZ78" s="302"/>
    </row>
    <row r="79" spans="1:57" s="125" customFormat="1" ht="15" customHeight="1">
      <c r="A79" s="283" t="s">
        <v>41</v>
      </c>
      <c r="B79" s="58">
        <v>156</v>
      </c>
      <c r="C79" s="997"/>
      <c r="D79" s="58">
        <v>75</v>
      </c>
      <c r="E79" s="58">
        <v>71</v>
      </c>
      <c r="F79" s="997"/>
      <c r="G79" s="58">
        <v>26</v>
      </c>
      <c r="H79" s="58">
        <v>79</v>
      </c>
      <c r="I79" s="997"/>
      <c r="J79" s="58">
        <v>31</v>
      </c>
      <c r="K79" s="58">
        <v>40</v>
      </c>
      <c r="L79" s="997"/>
      <c r="M79" s="58">
        <v>14</v>
      </c>
      <c r="N79" s="58">
        <f t="shared" si="60"/>
        <v>346</v>
      </c>
      <c r="O79" s="284">
        <f t="shared" si="61"/>
        <v>146</v>
      </c>
      <c r="Q79" s="661" t="s">
        <v>41</v>
      </c>
      <c r="R79" s="317">
        <v>8</v>
      </c>
      <c r="S79" s="997"/>
      <c r="T79" s="317">
        <v>4</v>
      </c>
      <c r="U79" s="317">
        <v>2</v>
      </c>
      <c r="V79" s="997"/>
      <c r="W79" s="317">
        <v>1</v>
      </c>
      <c r="X79" s="317">
        <v>0</v>
      </c>
      <c r="Y79" s="997"/>
      <c r="Z79" s="317">
        <v>0</v>
      </c>
      <c r="AA79" s="317">
        <v>0</v>
      </c>
      <c r="AB79" s="997"/>
      <c r="AC79" s="317">
        <v>0</v>
      </c>
      <c r="AD79" s="317">
        <f t="shared" si="55"/>
        <v>10</v>
      </c>
      <c r="AE79" s="284">
        <f t="shared" si="56"/>
        <v>5</v>
      </c>
      <c r="AG79" s="308" t="s">
        <v>41</v>
      </c>
      <c r="AH79" s="317">
        <v>3</v>
      </c>
      <c r="AI79" s="317">
        <v>2</v>
      </c>
      <c r="AJ79" s="317">
        <v>2</v>
      </c>
      <c r="AK79" s="317">
        <v>2</v>
      </c>
      <c r="AL79" s="317">
        <f t="shared" si="57"/>
        <v>9</v>
      </c>
      <c r="AM79" s="317">
        <v>3</v>
      </c>
      <c r="AN79" s="317">
        <v>2</v>
      </c>
      <c r="AO79" s="317">
        <f t="shared" si="58"/>
        <v>5</v>
      </c>
      <c r="AP79" s="284">
        <v>2</v>
      </c>
      <c r="AR79" s="308" t="s">
        <v>177</v>
      </c>
      <c r="AS79" s="670">
        <v>9</v>
      </c>
      <c r="AT79" s="670">
        <v>0</v>
      </c>
      <c r="AU79" s="670"/>
      <c r="AV79" s="670"/>
      <c r="AW79" s="670">
        <f t="shared" si="59"/>
        <v>9</v>
      </c>
      <c r="AX79" s="670">
        <v>3</v>
      </c>
      <c r="AY79" s="670"/>
      <c r="AZ79" s="302"/>
    </row>
    <row r="80" spans="1:57" s="125" customFormat="1" ht="15" customHeight="1">
      <c r="A80" s="283" t="s">
        <v>42</v>
      </c>
      <c r="B80" s="58">
        <v>337</v>
      </c>
      <c r="C80" s="997"/>
      <c r="D80" s="58">
        <v>163</v>
      </c>
      <c r="E80" s="58">
        <v>168</v>
      </c>
      <c r="F80" s="997"/>
      <c r="G80" s="58">
        <v>71</v>
      </c>
      <c r="H80" s="58">
        <v>88</v>
      </c>
      <c r="I80" s="997"/>
      <c r="J80" s="58">
        <v>37</v>
      </c>
      <c r="K80" s="58">
        <v>65</v>
      </c>
      <c r="L80" s="997"/>
      <c r="M80" s="58">
        <v>26</v>
      </c>
      <c r="N80" s="58">
        <f t="shared" si="60"/>
        <v>658</v>
      </c>
      <c r="O80" s="284">
        <f t="shared" si="61"/>
        <v>297</v>
      </c>
      <c r="Q80" s="661" t="s">
        <v>42</v>
      </c>
      <c r="R80" s="317">
        <v>76</v>
      </c>
      <c r="S80" s="997"/>
      <c r="T80" s="317">
        <v>35</v>
      </c>
      <c r="U80" s="317">
        <v>10</v>
      </c>
      <c r="V80" s="997"/>
      <c r="W80" s="317">
        <v>4</v>
      </c>
      <c r="X80" s="317">
        <v>7</v>
      </c>
      <c r="Y80" s="997"/>
      <c r="Z80" s="317">
        <v>1</v>
      </c>
      <c r="AA80" s="317">
        <v>2</v>
      </c>
      <c r="AB80" s="997"/>
      <c r="AC80" s="317">
        <v>1</v>
      </c>
      <c r="AD80" s="317">
        <f t="shared" si="55"/>
        <v>95</v>
      </c>
      <c r="AE80" s="284">
        <f t="shared" si="56"/>
        <v>41</v>
      </c>
      <c r="AG80" s="308" t="s">
        <v>42</v>
      </c>
      <c r="AH80" s="317">
        <v>7</v>
      </c>
      <c r="AI80" s="317">
        <v>5</v>
      </c>
      <c r="AJ80" s="317">
        <v>3</v>
      </c>
      <c r="AK80" s="317">
        <v>2</v>
      </c>
      <c r="AL80" s="317">
        <f t="shared" si="57"/>
        <v>17</v>
      </c>
      <c r="AM80" s="317">
        <v>9</v>
      </c>
      <c r="AN80" s="317">
        <v>4</v>
      </c>
      <c r="AO80" s="317">
        <f t="shared" si="58"/>
        <v>13</v>
      </c>
      <c r="AP80" s="284">
        <v>4</v>
      </c>
      <c r="AR80" s="308" t="s">
        <v>178</v>
      </c>
      <c r="AS80" s="670">
        <v>26</v>
      </c>
      <c r="AT80" s="670">
        <v>2</v>
      </c>
      <c r="AU80" s="670"/>
      <c r="AV80" s="670"/>
      <c r="AW80" s="670">
        <f t="shared" si="59"/>
        <v>28</v>
      </c>
      <c r="AX80" s="670">
        <v>10</v>
      </c>
      <c r="AY80" s="670">
        <v>13</v>
      </c>
      <c r="AZ80" s="302"/>
    </row>
    <row r="81" spans="1:52" s="125" customFormat="1" ht="15" customHeight="1">
      <c r="A81" s="283" t="s">
        <v>43</v>
      </c>
      <c r="B81" s="58">
        <v>1475</v>
      </c>
      <c r="C81" s="997"/>
      <c r="D81" s="58">
        <v>644</v>
      </c>
      <c r="E81" s="58">
        <v>896</v>
      </c>
      <c r="F81" s="997"/>
      <c r="G81" s="58">
        <v>378</v>
      </c>
      <c r="H81" s="58">
        <v>677</v>
      </c>
      <c r="I81" s="997"/>
      <c r="J81" s="58">
        <v>271</v>
      </c>
      <c r="K81" s="58">
        <v>508</v>
      </c>
      <c r="L81" s="997"/>
      <c r="M81" s="58">
        <v>214</v>
      </c>
      <c r="N81" s="58">
        <f t="shared" si="60"/>
        <v>3556</v>
      </c>
      <c r="O81" s="284">
        <f t="shared" si="61"/>
        <v>1507</v>
      </c>
      <c r="Q81" s="661" t="s">
        <v>43</v>
      </c>
      <c r="R81" s="317">
        <v>182</v>
      </c>
      <c r="S81" s="997"/>
      <c r="T81" s="317">
        <v>86</v>
      </c>
      <c r="U81" s="317">
        <v>145</v>
      </c>
      <c r="V81" s="997"/>
      <c r="W81" s="317">
        <v>65</v>
      </c>
      <c r="X81" s="317">
        <v>87</v>
      </c>
      <c r="Y81" s="997"/>
      <c r="Z81" s="317">
        <v>36</v>
      </c>
      <c r="AA81" s="317">
        <v>37</v>
      </c>
      <c r="AB81" s="997"/>
      <c r="AC81" s="317">
        <v>19</v>
      </c>
      <c r="AD81" s="317">
        <f t="shared" si="55"/>
        <v>451</v>
      </c>
      <c r="AE81" s="284">
        <f t="shared" si="56"/>
        <v>206</v>
      </c>
      <c r="AG81" s="308" t="s">
        <v>43</v>
      </c>
      <c r="AH81" s="317">
        <v>22</v>
      </c>
      <c r="AI81" s="317">
        <v>15</v>
      </c>
      <c r="AJ81" s="317">
        <v>11</v>
      </c>
      <c r="AK81" s="317">
        <v>9</v>
      </c>
      <c r="AL81" s="317">
        <f t="shared" si="57"/>
        <v>57</v>
      </c>
      <c r="AM81" s="317">
        <v>36</v>
      </c>
      <c r="AN81" s="317">
        <v>9</v>
      </c>
      <c r="AO81" s="317">
        <f t="shared" si="58"/>
        <v>45</v>
      </c>
      <c r="AP81" s="284">
        <v>9</v>
      </c>
      <c r="AR81" s="308" t="s">
        <v>179</v>
      </c>
      <c r="AS81" s="670">
        <v>61</v>
      </c>
      <c r="AT81" s="670">
        <v>27</v>
      </c>
      <c r="AU81" s="670"/>
      <c r="AV81" s="670"/>
      <c r="AW81" s="670">
        <f t="shared" si="59"/>
        <v>88</v>
      </c>
      <c r="AX81" s="670">
        <v>40</v>
      </c>
      <c r="AY81" s="670">
        <v>33</v>
      </c>
      <c r="AZ81" s="302">
        <v>1</v>
      </c>
    </row>
    <row r="82" spans="1:52" s="125" customFormat="1" ht="15" customHeight="1">
      <c r="A82" s="283" t="s">
        <v>44</v>
      </c>
      <c r="B82" s="58">
        <v>915</v>
      </c>
      <c r="C82" s="997"/>
      <c r="D82" s="58">
        <v>483</v>
      </c>
      <c r="E82" s="58">
        <v>429</v>
      </c>
      <c r="F82" s="997"/>
      <c r="G82" s="58">
        <v>201</v>
      </c>
      <c r="H82" s="58">
        <v>288</v>
      </c>
      <c r="I82" s="997"/>
      <c r="J82" s="58">
        <v>103</v>
      </c>
      <c r="K82" s="58">
        <v>275</v>
      </c>
      <c r="L82" s="997"/>
      <c r="M82" s="58">
        <v>115</v>
      </c>
      <c r="N82" s="58">
        <f t="shared" si="60"/>
        <v>1907</v>
      </c>
      <c r="O82" s="284">
        <f t="shared" si="61"/>
        <v>902</v>
      </c>
      <c r="Q82" s="661" t="s">
        <v>44</v>
      </c>
      <c r="R82" s="317">
        <v>139</v>
      </c>
      <c r="S82" s="997"/>
      <c r="T82" s="317">
        <v>72</v>
      </c>
      <c r="U82" s="317">
        <v>48</v>
      </c>
      <c r="V82" s="997"/>
      <c r="W82" s="317">
        <v>25</v>
      </c>
      <c r="X82" s="317">
        <v>21</v>
      </c>
      <c r="Y82" s="997"/>
      <c r="Z82" s="317">
        <v>7</v>
      </c>
      <c r="AA82" s="317">
        <v>23</v>
      </c>
      <c r="AB82" s="997"/>
      <c r="AC82" s="317">
        <v>10</v>
      </c>
      <c r="AD82" s="317">
        <f t="shared" si="55"/>
        <v>231</v>
      </c>
      <c r="AE82" s="284">
        <f t="shared" si="56"/>
        <v>114</v>
      </c>
      <c r="AG82" s="308" t="s">
        <v>44</v>
      </c>
      <c r="AH82" s="317">
        <v>14</v>
      </c>
      <c r="AI82" s="317">
        <v>8</v>
      </c>
      <c r="AJ82" s="317">
        <v>7</v>
      </c>
      <c r="AK82" s="317">
        <v>7</v>
      </c>
      <c r="AL82" s="317">
        <f t="shared" si="57"/>
        <v>36</v>
      </c>
      <c r="AM82" s="317">
        <v>27</v>
      </c>
      <c r="AN82" s="317">
        <v>12</v>
      </c>
      <c r="AO82" s="317">
        <f t="shared" si="58"/>
        <v>39</v>
      </c>
      <c r="AP82" s="284">
        <v>7</v>
      </c>
      <c r="AR82" s="308" t="s">
        <v>180</v>
      </c>
      <c r="AS82" s="670">
        <v>49</v>
      </c>
      <c r="AT82" s="670">
        <v>6</v>
      </c>
      <c r="AU82" s="670"/>
      <c r="AV82" s="670"/>
      <c r="AW82" s="670">
        <f t="shared" si="59"/>
        <v>55</v>
      </c>
      <c r="AX82" s="670">
        <v>16</v>
      </c>
      <c r="AY82" s="670">
        <v>16</v>
      </c>
      <c r="AZ82" s="302">
        <v>3</v>
      </c>
    </row>
    <row r="83" spans="1:52" s="125" customFormat="1" ht="15" customHeight="1">
      <c r="A83" s="283" t="s">
        <v>45</v>
      </c>
      <c r="B83" s="58">
        <v>621</v>
      </c>
      <c r="C83" s="997"/>
      <c r="D83" s="58">
        <v>258</v>
      </c>
      <c r="E83" s="717">
        <v>502</v>
      </c>
      <c r="F83" s="1007"/>
      <c r="G83" s="717">
        <v>230</v>
      </c>
      <c r="H83" s="58">
        <v>396</v>
      </c>
      <c r="I83" s="997"/>
      <c r="J83" s="58">
        <v>182</v>
      </c>
      <c r="K83" s="58">
        <v>150</v>
      </c>
      <c r="L83" s="997"/>
      <c r="M83" s="58">
        <v>62</v>
      </c>
      <c r="N83" s="58">
        <f t="shared" ref="N83" si="62">+B83+E83+H83+K83</f>
        <v>1669</v>
      </c>
      <c r="O83" s="284">
        <f t="shared" ref="O83" si="63">+D83+G83+J83+M83</f>
        <v>732</v>
      </c>
      <c r="Q83" s="661" t="s">
        <v>45</v>
      </c>
      <c r="R83" s="317">
        <v>0</v>
      </c>
      <c r="S83" s="997"/>
      <c r="T83" s="317">
        <v>0</v>
      </c>
      <c r="U83" s="317">
        <v>0</v>
      </c>
      <c r="V83" s="997"/>
      <c r="W83" s="317">
        <v>0</v>
      </c>
      <c r="X83" s="317">
        <v>19</v>
      </c>
      <c r="Y83" s="997"/>
      <c r="Z83" s="317">
        <v>8</v>
      </c>
      <c r="AA83" s="317">
        <v>6</v>
      </c>
      <c r="AB83" s="997"/>
      <c r="AC83" s="317">
        <v>3</v>
      </c>
      <c r="AD83" s="317">
        <f t="shared" si="55"/>
        <v>25</v>
      </c>
      <c r="AE83" s="284">
        <f t="shared" si="56"/>
        <v>11</v>
      </c>
      <c r="AG83" s="308" t="s">
        <v>45</v>
      </c>
      <c r="AH83" s="317">
        <v>12</v>
      </c>
      <c r="AI83" s="317">
        <v>18</v>
      </c>
      <c r="AJ83" s="317">
        <v>8</v>
      </c>
      <c r="AK83" s="317">
        <v>5</v>
      </c>
      <c r="AL83" s="317">
        <f t="shared" si="57"/>
        <v>43</v>
      </c>
      <c r="AM83" s="317">
        <v>20</v>
      </c>
      <c r="AN83" s="317">
        <v>4</v>
      </c>
      <c r="AO83" s="317">
        <f t="shared" si="58"/>
        <v>24</v>
      </c>
      <c r="AP83" s="284">
        <v>4</v>
      </c>
      <c r="AR83" s="308" t="s">
        <v>181</v>
      </c>
      <c r="AS83" s="670">
        <v>38</v>
      </c>
      <c r="AT83" s="670">
        <v>4</v>
      </c>
      <c r="AU83" s="670"/>
      <c r="AV83" s="670"/>
      <c r="AW83" s="670">
        <f t="shared" si="59"/>
        <v>42</v>
      </c>
      <c r="AX83" s="670">
        <v>18</v>
      </c>
      <c r="AY83" s="670">
        <v>20</v>
      </c>
      <c r="AZ83" s="302"/>
    </row>
    <row r="84" spans="1:52" s="125" customFormat="1" ht="15" customHeight="1">
      <c r="A84" s="283" t="s">
        <v>46</v>
      </c>
      <c r="B84" s="58">
        <v>1405</v>
      </c>
      <c r="C84" s="997"/>
      <c r="D84" s="58">
        <v>752</v>
      </c>
      <c r="E84" s="58">
        <v>604</v>
      </c>
      <c r="F84" s="997"/>
      <c r="G84" s="58">
        <v>278</v>
      </c>
      <c r="H84" s="58">
        <v>516</v>
      </c>
      <c r="I84" s="997"/>
      <c r="J84" s="58">
        <v>265</v>
      </c>
      <c r="K84" s="58">
        <v>767</v>
      </c>
      <c r="L84" s="997"/>
      <c r="M84" s="58">
        <v>315</v>
      </c>
      <c r="N84" s="58">
        <f>+B84+E84+H84+K84</f>
        <v>3292</v>
      </c>
      <c r="O84" s="284">
        <f>+D84+G84+J84+M84</f>
        <v>1610</v>
      </c>
      <c r="Q84" s="661" t="s">
        <v>46</v>
      </c>
      <c r="R84" s="317">
        <v>109</v>
      </c>
      <c r="S84" s="997"/>
      <c r="T84" s="317">
        <v>63</v>
      </c>
      <c r="U84" s="317">
        <v>60</v>
      </c>
      <c r="V84" s="997"/>
      <c r="W84" s="317">
        <v>29</v>
      </c>
      <c r="X84" s="317">
        <v>58</v>
      </c>
      <c r="Y84" s="997"/>
      <c r="Z84" s="317">
        <v>32</v>
      </c>
      <c r="AA84" s="317">
        <v>168</v>
      </c>
      <c r="AB84" s="997"/>
      <c r="AC84" s="317">
        <v>89</v>
      </c>
      <c r="AD84" s="317">
        <f t="shared" si="55"/>
        <v>395</v>
      </c>
      <c r="AE84" s="284">
        <f t="shared" si="56"/>
        <v>213</v>
      </c>
      <c r="AG84" s="308" t="s">
        <v>46</v>
      </c>
      <c r="AH84" s="317">
        <v>21</v>
      </c>
      <c r="AI84" s="317">
        <v>17</v>
      </c>
      <c r="AJ84" s="317">
        <v>16</v>
      </c>
      <c r="AK84" s="317">
        <v>16</v>
      </c>
      <c r="AL84" s="317">
        <f t="shared" si="57"/>
        <v>70</v>
      </c>
      <c r="AM84" s="317">
        <v>47</v>
      </c>
      <c r="AN84" s="317">
        <v>0</v>
      </c>
      <c r="AO84" s="317">
        <f t="shared" si="58"/>
        <v>47</v>
      </c>
      <c r="AP84" s="284">
        <v>6</v>
      </c>
      <c r="AR84" s="308" t="s">
        <v>182</v>
      </c>
      <c r="AS84" s="670">
        <v>155</v>
      </c>
      <c r="AT84" s="670">
        <v>20</v>
      </c>
      <c r="AU84" s="670"/>
      <c r="AV84" s="670"/>
      <c r="AW84" s="670">
        <f t="shared" si="59"/>
        <v>175</v>
      </c>
      <c r="AX84" s="670">
        <v>63</v>
      </c>
      <c r="AY84" s="670">
        <v>190</v>
      </c>
      <c r="AZ84" s="302"/>
    </row>
    <row r="85" spans="1:52" s="125" customFormat="1" ht="15" customHeight="1">
      <c r="A85" s="283" t="s">
        <v>47</v>
      </c>
      <c r="B85" s="58">
        <v>3996</v>
      </c>
      <c r="C85" s="997"/>
      <c r="D85" s="58">
        <v>1997</v>
      </c>
      <c r="E85" s="58">
        <v>1983</v>
      </c>
      <c r="F85" s="997"/>
      <c r="G85" s="58">
        <v>926</v>
      </c>
      <c r="H85" s="58">
        <v>1443</v>
      </c>
      <c r="I85" s="997"/>
      <c r="J85" s="58">
        <v>642</v>
      </c>
      <c r="K85" s="58">
        <v>1409</v>
      </c>
      <c r="L85" s="997"/>
      <c r="M85" s="58">
        <v>519</v>
      </c>
      <c r="N85" s="58">
        <f>+B85+E85+H85+K85</f>
        <v>8831</v>
      </c>
      <c r="O85" s="284">
        <f>+D85+G85+J85+M85</f>
        <v>4084</v>
      </c>
      <c r="Q85" s="661" t="s">
        <v>47</v>
      </c>
      <c r="R85" s="317">
        <v>433</v>
      </c>
      <c r="S85" s="997"/>
      <c r="T85" s="317">
        <v>202</v>
      </c>
      <c r="U85" s="317">
        <v>284</v>
      </c>
      <c r="V85" s="997"/>
      <c r="W85" s="317">
        <v>148</v>
      </c>
      <c r="X85" s="317">
        <v>134</v>
      </c>
      <c r="Y85" s="997"/>
      <c r="Z85" s="317">
        <v>54</v>
      </c>
      <c r="AA85" s="317">
        <v>381</v>
      </c>
      <c r="AB85" s="997"/>
      <c r="AC85" s="317">
        <v>128</v>
      </c>
      <c r="AD85" s="317">
        <f t="shared" si="55"/>
        <v>1232</v>
      </c>
      <c r="AE85" s="284">
        <f t="shared" si="56"/>
        <v>532</v>
      </c>
      <c r="AG85" s="308" t="s">
        <v>47</v>
      </c>
      <c r="AH85" s="317">
        <v>58</v>
      </c>
      <c r="AI85" s="317">
        <v>37</v>
      </c>
      <c r="AJ85" s="317">
        <v>30</v>
      </c>
      <c r="AK85" s="317">
        <v>29</v>
      </c>
      <c r="AL85" s="317">
        <f t="shared" si="57"/>
        <v>154</v>
      </c>
      <c r="AM85" s="317">
        <v>98</v>
      </c>
      <c r="AN85" s="317">
        <v>25</v>
      </c>
      <c r="AO85" s="317">
        <f t="shared" si="58"/>
        <v>123</v>
      </c>
      <c r="AP85" s="284">
        <v>26</v>
      </c>
      <c r="AR85" s="308" t="s">
        <v>183</v>
      </c>
      <c r="AS85" s="670">
        <v>171</v>
      </c>
      <c r="AT85" s="670">
        <v>59</v>
      </c>
      <c r="AU85" s="670"/>
      <c r="AV85" s="670"/>
      <c r="AW85" s="670">
        <f t="shared" si="59"/>
        <v>230</v>
      </c>
      <c r="AX85" s="670">
        <v>120</v>
      </c>
      <c r="AY85" s="670">
        <v>82</v>
      </c>
      <c r="AZ85" s="302">
        <v>12</v>
      </c>
    </row>
    <row r="86" spans="1:52" s="125" customFormat="1" ht="15" customHeight="1">
      <c r="A86" s="281" t="s">
        <v>48</v>
      </c>
      <c r="B86" s="272"/>
      <c r="C86" s="1003"/>
      <c r="D86" s="272"/>
      <c r="E86" s="717"/>
      <c r="F86" s="1007"/>
      <c r="G86" s="717"/>
      <c r="H86" s="272"/>
      <c r="I86" s="1003"/>
      <c r="J86" s="272"/>
      <c r="K86" s="272"/>
      <c r="L86" s="1003"/>
      <c r="M86" s="272"/>
      <c r="N86" s="58"/>
      <c r="O86" s="284"/>
      <c r="P86" s="714"/>
      <c r="Q86" s="660" t="s">
        <v>48</v>
      </c>
      <c r="R86" s="592"/>
      <c r="S86" s="1003"/>
      <c r="T86" s="592"/>
      <c r="U86" s="592"/>
      <c r="V86" s="1003"/>
      <c r="W86" s="592"/>
      <c r="X86" s="592"/>
      <c r="Y86" s="1003"/>
      <c r="Z86" s="592"/>
      <c r="AA86" s="592"/>
      <c r="AB86" s="1003"/>
      <c r="AC86" s="592"/>
      <c r="AD86" s="317"/>
      <c r="AE86" s="284"/>
      <c r="AG86" s="295" t="s">
        <v>48</v>
      </c>
      <c r="AH86" s="592"/>
      <c r="AI86" s="592"/>
      <c r="AJ86" s="592"/>
      <c r="AK86" s="592"/>
      <c r="AL86" s="317"/>
      <c r="AM86" s="592"/>
      <c r="AN86" s="592"/>
      <c r="AO86" s="317"/>
      <c r="AP86" s="282"/>
      <c r="AR86" s="295" t="s">
        <v>48</v>
      </c>
      <c r="AS86" s="670"/>
      <c r="AT86" s="670"/>
      <c r="AU86" s="670"/>
      <c r="AV86" s="670"/>
      <c r="AW86" s="670"/>
      <c r="AX86" s="670"/>
      <c r="AY86" s="670"/>
      <c r="AZ86" s="302"/>
    </row>
    <row r="87" spans="1:52" s="125" customFormat="1" ht="15" customHeight="1">
      <c r="A87" s="283" t="s">
        <v>49</v>
      </c>
      <c r="B87" s="58">
        <v>277</v>
      </c>
      <c r="C87" s="997"/>
      <c r="D87" s="58">
        <v>113</v>
      </c>
      <c r="E87" s="58">
        <v>137</v>
      </c>
      <c r="F87" s="997"/>
      <c r="G87" s="58">
        <v>48</v>
      </c>
      <c r="H87" s="58">
        <v>67</v>
      </c>
      <c r="I87" s="997"/>
      <c r="J87" s="58">
        <v>23</v>
      </c>
      <c r="K87" s="58">
        <v>69</v>
      </c>
      <c r="L87" s="997"/>
      <c r="M87" s="58">
        <v>20</v>
      </c>
      <c r="N87" s="58">
        <f>+B87+E87+H87+K87</f>
        <v>550</v>
      </c>
      <c r="O87" s="284">
        <f>+D87+G87+J87+M87</f>
        <v>204</v>
      </c>
      <c r="Q87" s="661" t="s">
        <v>49</v>
      </c>
      <c r="R87" s="317">
        <v>32</v>
      </c>
      <c r="S87" s="997"/>
      <c r="T87" s="317">
        <v>6</v>
      </c>
      <c r="U87" s="317">
        <v>0</v>
      </c>
      <c r="V87" s="997"/>
      <c r="W87" s="317">
        <v>0</v>
      </c>
      <c r="X87" s="317">
        <v>0</v>
      </c>
      <c r="Y87" s="997"/>
      <c r="Z87" s="317">
        <v>0</v>
      </c>
      <c r="AA87" s="317">
        <v>9</v>
      </c>
      <c r="AB87" s="997"/>
      <c r="AC87" s="317">
        <v>0</v>
      </c>
      <c r="AD87" s="317">
        <f t="shared" si="55"/>
        <v>41</v>
      </c>
      <c r="AE87" s="284">
        <f t="shared" si="56"/>
        <v>6</v>
      </c>
      <c r="AG87" s="308" t="s">
        <v>49</v>
      </c>
      <c r="AH87" s="317">
        <v>5</v>
      </c>
      <c r="AI87" s="317">
        <v>2</v>
      </c>
      <c r="AJ87" s="317">
        <v>1</v>
      </c>
      <c r="AK87" s="317">
        <v>1</v>
      </c>
      <c r="AL87" s="317">
        <f t="shared" si="57"/>
        <v>9</v>
      </c>
      <c r="AM87" s="317">
        <v>9</v>
      </c>
      <c r="AN87" s="317">
        <v>0</v>
      </c>
      <c r="AO87" s="317">
        <f t="shared" si="58"/>
        <v>9</v>
      </c>
      <c r="AP87" s="284">
        <v>1</v>
      </c>
      <c r="AR87" s="308" t="s">
        <v>184</v>
      </c>
      <c r="AS87" s="670">
        <v>11</v>
      </c>
      <c r="AT87" s="670">
        <v>2</v>
      </c>
      <c r="AU87" s="670"/>
      <c r="AV87" s="670"/>
      <c r="AW87" s="670">
        <f t="shared" si="59"/>
        <v>13</v>
      </c>
      <c r="AX87" s="670">
        <v>6</v>
      </c>
      <c r="AY87" s="670"/>
      <c r="AZ87" s="302">
        <v>2</v>
      </c>
    </row>
    <row r="88" spans="1:52" s="125" customFormat="1" ht="15" customHeight="1">
      <c r="A88" s="283" t="s">
        <v>50</v>
      </c>
      <c r="B88" s="58">
        <v>3381</v>
      </c>
      <c r="C88" s="997"/>
      <c r="D88" s="58">
        <v>1558</v>
      </c>
      <c r="E88" s="58">
        <v>1561</v>
      </c>
      <c r="F88" s="997"/>
      <c r="G88" s="58">
        <v>660</v>
      </c>
      <c r="H88" s="58">
        <v>1342</v>
      </c>
      <c r="I88" s="997"/>
      <c r="J88" s="58">
        <v>568</v>
      </c>
      <c r="K88" s="58">
        <v>1416</v>
      </c>
      <c r="L88" s="997"/>
      <c r="M88" s="58">
        <v>590</v>
      </c>
      <c r="N88" s="58">
        <f>+B88+E88+H88+K88</f>
        <v>7700</v>
      </c>
      <c r="O88" s="284">
        <f>+D88+G88+J88+M88</f>
        <v>3376</v>
      </c>
      <c r="Q88" s="661" t="s">
        <v>50</v>
      </c>
      <c r="R88" s="317">
        <v>397</v>
      </c>
      <c r="S88" s="997"/>
      <c r="T88" s="317">
        <v>171</v>
      </c>
      <c r="U88" s="317">
        <v>200</v>
      </c>
      <c r="V88" s="997"/>
      <c r="W88" s="317">
        <v>84</v>
      </c>
      <c r="X88" s="317">
        <v>215</v>
      </c>
      <c r="Y88" s="997"/>
      <c r="Z88" s="317">
        <v>103</v>
      </c>
      <c r="AA88" s="317">
        <v>492</v>
      </c>
      <c r="AB88" s="997"/>
      <c r="AC88" s="317">
        <v>228</v>
      </c>
      <c r="AD88" s="317">
        <f t="shared" si="55"/>
        <v>1304</v>
      </c>
      <c r="AE88" s="284">
        <f t="shared" si="56"/>
        <v>586</v>
      </c>
      <c r="AG88" s="308" t="s">
        <v>50</v>
      </c>
      <c r="AH88" s="317">
        <v>50</v>
      </c>
      <c r="AI88" s="317">
        <v>29</v>
      </c>
      <c r="AJ88" s="317">
        <v>26</v>
      </c>
      <c r="AK88" s="317">
        <v>25</v>
      </c>
      <c r="AL88" s="317">
        <f t="shared" si="57"/>
        <v>130</v>
      </c>
      <c r="AM88" s="317">
        <v>98</v>
      </c>
      <c r="AN88" s="317">
        <v>27</v>
      </c>
      <c r="AO88" s="317">
        <f t="shared" si="58"/>
        <v>125</v>
      </c>
      <c r="AP88" s="284">
        <v>19</v>
      </c>
      <c r="AR88" s="308" t="s">
        <v>185</v>
      </c>
      <c r="AS88" s="670">
        <v>99</v>
      </c>
      <c r="AT88" s="670">
        <v>39</v>
      </c>
      <c r="AU88" s="670">
        <v>16</v>
      </c>
      <c r="AV88" s="670"/>
      <c r="AW88" s="670">
        <f t="shared" si="59"/>
        <v>154</v>
      </c>
      <c r="AX88" s="670">
        <v>53</v>
      </c>
      <c r="AY88" s="670">
        <v>22</v>
      </c>
      <c r="AZ88" s="302">
        <v>12</v>
      </c>
    </row>
    <row r="89" spans="1:52" s="125" customFormat="1" ht="15" customHeight="1">
      <c r="A89" s="283" t="s">
        <v>51</v>
      </c>
      <c r="B89" s="58">
        <v>479</v>
      </c>
      <c r="C89" s="997"/>
      <c r="D89" s="58">
        <v>185</v>
      </c>
      <c r="E89" s="58">
        <v>343</v>
      </c>
      <c r="F89" s="997"/>
      <c r="G89" s="58">
        <v>105</v>
      </c>
      <c r="H89" s="58">
        <v>180</v>
      </c>
      <c r="I89" s="997"/>
      <c r="J89" s="58">
        <v>50</v>
      </c>
      <c r="K89" s="58">
        <v>308</v>
      </c>
      <c r="L89" s="997"/>
      <c r="M89" s="58">
        <v>102</v>
      </c>
      <c r="N89" s="58">
        <f>+B89+E89+H89+K89</f>
        <v>1310</v>
      </c>
      <c r="O89" s="284">
        <f>+D89+G89+J89+M89</f>
        <v>442</v>
      </c>
      <c r="Q89" s="661" t="s">
        <v>51</v>
      </c>
      <c r="R89" s="317">
        <v>81</v>
      </c>
      <c r="S89" s="997"/>
      <c r="T89" s="317">
        <v>30</v>
      </c>
      <c r="U89" s="317">
        <v>16</v>
      </c>
      <c r="V89" s="997"/>
      <c r="W89" s="317">
        <v>3</v>
      </c>
      <c r="X89" s="317">
        <v>28</v>
      </c>
      <c r="Y89" s="997"/>
      <c r="Z89" s="317">
        <v>6</v>
      </c>
      <c r="AA89" s="317">
        <v>115</v>
      </c>
      <c r="AB89" s="997"/>
      <c r="AC89" s="317">
        <v>50</v>
      </c>
      <c r="AD89" s="317">
        <f t="shared" si="55"/>
        <v>240</v>
      </c>
      <c r="AE89" s="284">
        <f t="shared" si="56"/>
        <v>89</v>
      </c>
      <c r="AG89" s="308" t="s">
        <v>51</v>
      </c>
      <c r="AH89" s="317">
        <v>7</v>
      </c>
      <c r="AI89" s="317">
        <v>5</v>
      </c>
      <c r="AJ89" s="317">
        <v>3</v>
      </c>
      <c r="AK89" s="317">
        <v>3</v>
      </c>
      <c r="AL89" s="317">
        <f t="shared" si="57"/>
        <v>18</v>
      </c>
      <c r="AM89" s="317">
        <v>13</v>
      </c>
      <c r="AN89" s="317">
        <v>4</v>
      </c>
      <c r="AO89" s="317">
        <f t="shared" si="58"/>
        <v>17</v>
      </c>
      <c r="AP89" s="284">
        <v>3</v>
      </c>
      <c r="AR89" s="308" t="s">
        <v>186</v>
      </c>
      <c r="AS89" s="670">
        <v>18</v>
      </c>
      <c r="AT89" s="670">
        <v>2</v>
      </c>
      <c r="AU89" s="670">
        <v>1</v>
      </c>
      <c r="AV89" s="670"/>
      <c r="AW89" s="670">
        <f t="shared" si="59"/>
        <v>21</v>
      </c>
      <c r="AX89" s="670">
        <v>5</v>
      </c>
      <c r="AY89" s="670"/>
      <c r="AZ89" s="302">
        <v>3</v>
      </c>
    </row>
    <row r="90" spans="1:52" s="125" customFormat="1" ht="15" customHeight="1">
      <c r="A90" s="283" t="s">
        <v>52</v>
      </c>
      <c r="B90" s="58">
        <v>2829</v>
      </c>
      <c r="C90" s="997"/>
      <c r="D90" s="58">
        <v>1086</v>
      </c>
      <c r="E90" s="58">
        <v>1773</v>
      </c>
      <c r="F90" s="997"/>
      <c r="G90" s="58">
        <v>583</v>
      </c>
      <c r="H90" s="58">
        <v>1093</v>
      </c>
      <c r="I90" s="997"/>
      <c r="J90" s="58">
        <v>334</v>
      </c>
      <c r="K90" s="58">
        <v>1088</v>
      </c>
      <c r="L90" s="997"/>
      <c r="M90" s="58">
        <v>336</v>
      </c>
      <c r="N90" s="58">
        <f>+B90+E90+H90+K90</f>
        <v>6783</v>
      </c>
      <c r="O90" s="284">
        <f>+D90+G90+J90+M90</f>
        <v>2339</v>
      </c>
      <c r="Q90" s="661" t="s">
        <v>52</v>
      </c>
      <c r="R90" s="317">
        <v>324</v>
      </c>
      <c r="S90" s="997"/>
      <c r="T90" s="317">
        <v>130</v>
      </c>
      <c r="U90" s="317">
        <v>162</v>
      </c>
      <c r="V90" s="997"/>
      <c r="W90" s="317">
        <v>36</v>
      </c>
      <c r="X90" s="317">
        <v>104</v>
      </c>
      <c r="Y90" s="997"/>
      <c r="Z90" s="317">
        <v>26</v>
      </c>
      <c r="AA90" s="317">
        <v>307</v>
      </c>
      <c r="AB90" s="997"/>
      <c r="AC90" s="317">
        <v>98</v>
      </c>
      <c r="AD90" s="317">
        <f t="shared" si="55"/>
        <v>897</v>
      </c>
      <c r="AE90" s="284">
        <f t="shared" si="56"/>
        <v>290</v>
      </c>
      <c r="AG90" s="308" t="s">
        <v>52</v>
      </c>
      <c r="AH90" s="317">
        <v>58</v>
      </c>
      <c r="AI90" s="317">
        <v>38</v>
      </c>
      <c r="AJ90" s="317">
        <v>27</v>
      </c>
      <c r="AK90" s="317">
        <v>25</v>
      </c>
      <c r="AL90" s="317">
        <f t="shared" si="57"/>
        <v>148</v>
      </c>
      <c r="AM90" s="317">
        <v>97</v>
      </c>
      <c r="AN90" s="317">
        <v>33</v>
      </c>
      <c r="AO90" s="317">
        <f t="shared" si="58"/>
        <v>130</v>
      </c>
      <c r="AP90" s="284">
        <v>24</v>
      </c>
      <c r="AR90" s="308" t="s">
        <v>187</v>
      </c>
      <c r="AS90" s="670">
        <v>61</v>
      </c>
      <c r="AT90" s="670">
        <v>86</v>
      </c>
      <c r="AU90" s="670"/>
      <c r="AV90" s="670">
        <v>1</v>
      </c>
      <c r="AW90" s="670">
        <f t="shared" si="59"/>
        <v>148</v>
      </c>
      <c r="AX90" s="670">
        <v>42</v>
      </c>
      <c r="AY90" s="670"/>
      <c r="AZ90" s="302">
        <v>21</v>
      </c>
    </row>
    <row r="91" spans="1:52" s="125" customFormat="1" ht="15" customHeight="1">
      <c r="A91" s="283" t="s">
        <v>53</v>
      </c>
      <c r="B91" s="58">
        <v>698</v>
      </c>
      <c r="C91" s="997"/>
      <c r="D91" s="58">
        <v>277</v>
      </c>
      <c r="E91" s="58">
        <v>342</v>
      </c>
      <c r="F91" s="997"/>
      <c r="G91" s="58">
        <v>113</v>
      </c>
      <c r="H91" s="58">
        <v>253</v>
      </c>
      <c r="I91" s="997"/>
      <c r="J91" s="58">
        <v>81</v>
      </c>
      <c r="K91" s="58">
        <v>265</v>
      </c>
      <c r="L91" s="997"/>
      <c r="M91" s="58">
        <v>86</v>
      </c>
      <c r="N91" s="58">
        <f>+B91+E91+H91+K91</f>
        <v>1558</v>
      </c>
      <c r="O91" s="284">
        <f>+D91+G91+J91+M91</f>
        <v>557</v>
      </c>
      <c r="Q91" s="661" t="s">
        <v>53</v>
      </c>
      <c r="R91" s="317">
        <v>42</v>
      </c>
      <c r="S91" s="997"/>
      <c r="T91" s="317">
        <v>17</v>
      </c>
      <c r="U91" s="317">
        <v>25</v>
      </c>
      <c r="V91" s="997"/>
      <c r="W91" s="317">
        <v>13</v>
      </c>
      <c r="X91" s="317">
        <v>16</v>
      </c>
      <c r="Y91" s="997"/>
      <c r="Z91" s="317">
        <v>5</v>
      </c>
      <c r="AA91" s="317">
        <v>66</v>
      </c>
      <c r="AB91" s="997"/>
      <c r="AC91" s="317">
        <v>25</v>
      </c>
      <c r="AD91" s="317">
        <f t="shared" si="55"/>
        <v>149</v>
      </c>
      <c r="AE91" s="284">
        <f t="shared" si="56"/>
        <v>60</v>
      </c>
      <c r="AG91" s="308" t="s">
        <v>53</v>
      </c>
      <c r="AH91" s="317">
        <v>15</v>
      </c>
      <c r="AI91" s="317">
        <v>8</v>
      </c>
      <c r="AJ91" s="317">
        <v>7</v>
      </c>
      <c r="AK91" s="317">
        <v>6</v>
      </c>
      <c r="AL91" s="317">
        <f t="shared" si="57"/>
        <v>36</v>
      </c>
      <c r="AM91" s="317">
        <v>19</v>
      </c>
      <c r="AN91" s="317">
        <v>12</v>
      </c>
      <c r="AO91" s="317">
        <f t="shared" si="58"/>
        <v>31</v>
      </c>
      <c r="AP91" s="284">
        <v>9</v>
      </c>
      <c r="AR91" s="308" t="s">
        <v>188</v>
      </c>
      <c r="AS91" s="670">
        <v>20</v>
      </c>
      <c r="AT91" s="670">
        <v>12</v>
      </c>
      <c r="AU91" s="670"/>
      <c r="AV91" s="670"/>
      <c r="AW91" s="670">
        <f t="shared" si="59"/>
        <v>32</v>
      </c>
      <c r="AX91" s="670">
        <v>11</v>
      </c>
      <c r="AY91" s="670">
        <v>6</v>
      </c>
      <c r="AZ91" s="302">
        <v>1</v>
      </c>
    </row>
    <row r="92" spans="1:52" s="125" customFormat="1" ht="15" customHeight="1">
      <c r="A92" s="281" t="s">
        <v>54</v>
      </c>
      <c r="B92" s="272"/>
      <c r="C92" s="1003"/>
      <c r="D92" s="272"/>
      <c r="E92" s="272"/>
      <c r="F92" s="1003"/>
      <c r="G92" s="272"/>
      <c r="H92" s="272"/>
      <c r="I92" s="1003"/>
      <c r="J92" s="272"/>
      <c r="K92" s="272"/>
      <c r="L92" s="1003"/>
      <c r="M92" s="272"/>
      <c r="N92" s="58"/>
      <c r="O92" s="284"/>
      <c r="P92" s="714"/>
      <c r="Q92" s="664" t="s">
        <v>54</v>
      </c>
      <c r="R92" s="592"/>
      <c r="S92" s="1003"/>
      <c r="T92" s="592"/>
      <c r="U92" s="592"/>
      <c r="V92" s="1003"/>
      <c r="W92" s="592"/>
      <c r="X92" s="592"/>
      <c r="Y92" s="1003"/>
      <c r="Z92" s="592"/>
      <c r="AA92" s="592"/>
      <c r="AB92" s="1003"/>
      <c r="AC92" s="592"/>
      <c r="AD92" s="317"/>
      <c r="AE92" s="284"/>
      <c r="AG92" s="295" t="s">
        <v>54</v>
      </c>
      <c r="AH92" s="592"/>
      <c r="AI92" s="592"/>
      <c r="AJ92" s="592"/>
      <c r="AK92" s="592"/>
      <c r="AL92" s="317"/>
      <c r="AM92" s="592"/>
      <c r="AN92" s="592"/>
      <c r="AO92" s="317"/>
      <c r="AP92" s="282"/>
      <c r="AR92" s="295" t="s">
        <v>54</v>
      </c>
      <c r="AS92" s="670"/>
      <c r="AT92" s="670"/>
      <c r="AU92" s="670"/>
      <c r="AV92" s="670"/>
      <c r="AW92" s="670">
        <f t="shared" si="59"/>
        <v>0</v>
      </c>
      <c r="AX92" s="670"/>
      <c r="AY92" s="670"/>
      <c r="AZ92" s="302"/>
    </row>
    <row r="93" spans="1:52" s="125" customFormat="1" ht="15" customHeight="1">
      <c r="A93" s="283" t="s">
        <v>55</v>
      </c>
      <c r="B93" s="58">
        <v>545</v>
      </c>
      <c r="C93" s="997"/>
      <c r="D93" s="58">
        <v>279</v>
      </c>
      <c r="E93" s="58">
        <v>261</v>
      </c>
      <c r="F93" s="997"/>
      <c r="G93" s="58">
        <v>136</v>
      </c>
      <c r="H93" s="58">
        <v>269</v>
      </c>
      <c r="I93" s="997"/>
      <c r="J93" s="58">
        <v>144</v>
      </c>
      <c r="K93" s="58">
        <v>128</v>
      </c>
      <c r="L93" s="997"/>
      <c r="M93" s="58">
        <v>63</v>
      </c>
      <c r="N93" s="58">
        <f t="shared" ref="N93:N99" si="64">+B93+E93+H93+K93</f>
        <v>1203</v>
      </c>
      <c r="O93" s="284">
        <f t="shared" ref="O93:O99" si="65">+D93+G93+J93+M93</f>
        <v>622</v>
      </c>
      <c r="Q93" s="665" t="s">
        <v>137</v>
      </c>
      <c r="R93" s="317">
        <v>161</v>
      </c>
      <c r="S93" s="997"/>
      <c r="T93" s="317">
        <v>79</v>
      </c>
      <c r="U93" s="317">
        <v>107</v>
      </c>
      <c r="V93" s="997"/>
      <c r="W93" s="317">
        <v>63</v>
      </c>
      <c r="X93" s="317">
        <v>106</v>
      </c>
      <c r="Y93" s="997"/>
      <c r="Z93" s="317">
        <v>51</v>
      </c>
      <c r="AA93" s="317">
        <v>58</v>
      </c>
      <c r="AB93" s="997"/>
      <c r="AC93" s="317">
        <v>22</v>
      </c>
      <c r="AD93" s="317">
        <f t="shared" si="55"/>
        <v>432</v>
      </c>
      <c r="AE93" s="284">
        <f t="shared" si="56"/>
        <v>215</v>
      </c>
      <c r="AG93" s="308" t="s">
        <v>55</v>
      </c>
      <c r="AH93" s="317">
        <v>10</v>
      </c>
      <c r="AI93" s="317">
        <v>5</v>
      </c>
      <c r="AJ93" s="317">
        <v>4</v>
      </c>
      <c r="AK93" s="317">
        <v>3</v>
      </c>
      <c r="AL93" s="317">
        <f t="shared" si="57"/>
        <v>22</v>
      </c>
      <c r="AM93" s="317">
        <v>10</v>
      </c>
      <c r="AN93" s="317">
        <v>9</v>
      </c>
      <c r="AO93" s="317">
        <f t="shared" si="58"/>
        <v>19</v>
      </c>
      <c r="AP93" s="284">
        <v>2</v>
      </c>
      <c r="AR93" s="308" t="s">
        <v>189</v>
      </c>
      <c r="AS93" s="670">
        <v>29</v>
      </c>
      <c r="AT93" s="670">
        <v>8</v>
      </c>
      <c r="AU93" s="670"/>
      <c r="AV93" s="670"/>
      <c r="AW93" s="670">
        <f t="shared" si="59"/>
        <v>37</v>
      </c>
      <c r="AX93" s="670">
        <v>15</v>
      </c>
      <c r="AY93" s="670">
        <v>8</v>
      </c>
      <c r="AZ93" s="302"/>
    </row>
    <row r="94" spans="1:52" s="125" customFormat="1" ht="15" customHeight="1">
      <c r="A94" s="283" t="s">
        <v>56</v>
      </c>
      <c r="B94" s="58">
        <v>2521</v>
      </c>
      <c r="C94" s="997"/>
      <c r="D94" s="58">
        <v>1370</v>
      </c>
      <c r="E94" s="58">
        <v>1369</v>
      </c>
      <c r="F94" s="997"/>
      <c r="G94" s="58">
        <v>718</v>
      </c>
      <c r="H94" s="58">
        <v>1111</v>
      </c>
      <c r="I94" s="997"/>
      <c r="J94" s="58">
        <v>571</v>
      </c>
      <c r="K94" s="58">
        <v>635</v>
      </c>
      <c r="L94" s="997"/>
      <c r="M94" s="58">
        <v>311</v>
      </c>
      <c r="N94" s="58">
        <f t="shared" si="64"/>
        <v>5636</v>
      </c>
      <c r="O94" s="284">
        <f t="shared" si="65"/>
        <v>2970</v>
      </c>
      <c r="Q94" s="666" t="s">
        <v>138</v>
      </c>
      <c r="R94" s="317">
        <v>118</v>
      </c>
      <c r="S94" s="997"/>
      <c r="T94" s="317">
        <v>62</v>
      </c>
      <c r="U94" s="317">
        <v>109</v>
      </c>
      <c r="V94" s="997"/>
      <c r="W94" s="317">
        <v>54</v>
      </c>
      <c r="X94" s="317">
        <v>61</v>
      </c>
      <c r="Y94" s="997"/>
      <c r="Z94" s="317">
        <v>32</v>
      </c>
      <c r="AA94" s="317">
        <v>99</v>
      </c>
      <c r="AB94" s="997"/>
      <c r="AC94" s="317">
        <v>60</v>
      </c>
      <c r="AD94" s="317">
        <f t="shared" si="55"/>
        <v>387</v>
      </c>
      <c r="AE94" s="284">
        <f t="shared" si="56"/>
        <v>208</v>
      </c>
      <c r="AG94" s="308" t="s">
        <v>56</v>
      </c>
      <c r="AH94" s="317">
        <v>53</v>
      </c>
      <c r="AI94" s="317">
        <v>28</v>
      </c>
      <c r="AJ94" s="317">
        <v>24</v>
      </c>
      <c r="AK94" s="317">
        <v>15</v>
      </c>
      <c r="AL94" s="317">
        <f t="shared" si="57"/>
        <v>120</v>
      </c>
      <c r="AM94" s="317">
        <v>62</v>
      </c>
      <c r="AN94" s="317">
        <v>48</v>
      </c>
      <c r="AO94" s="317">
        <f t="shared" si="58"/>
        <v>110</v>
      </c>
      <c r="AP94" s="284">
        <v>28</v>
      </c>
      <c r="AR94" s="308" t="s">
        <v>190</v>
      </c>
      <c r="AS94" s="670">
        <v>133</v>
      </c>
      <c r="AT94" s="670">
        <v>63</v>
      </c>
      <c r="AU94" s="670"/>
      <c r="AV94" s="670"/>
      <c r="AW94" s="670">
        <f t="shared" si="59"/>
        <v>196</v>
      </c>
      <c r="AX94" s="670">
        <v>102</v>
      </c>
      <c r="AY94" s="670">
        <v>32</v>
      </c>
      <c r="AZ94" s="302"/>
    </row>
    <row r="95" spans="1:52" s="125" customFormat="1" ht="15" customHeight="1">
      <c r="A95" s="283" t="s">
        <v>57</v>
      </c>
      <c r="B95" s="58">
        <v>2130</v>
      </c>
      <c r="C95" s="997"/>
      <c r="D95" s="58">
        <v>977</v>
      </c>
      <c r="E95" s="58">
        <v>894</v>
      </c>
      <c r="F95" s="997"/>
      <c r="G95" s="58">
        <v>392</v>
      </c>
      <c r="H95" s="58">
        <v>620</v>
      </c>
      <c r="I95" s="997"/>
      <c r="J95" s="58">
        <v>259</v>
      </c>
      <c r="K95" s="58">
        <v>420</v>
      </c>
      <c r="L95" s="997"/>
      <c r="M95" s="58">
        <v>143</v>
      </c>
      <c r="N95" s="58">
        <f t="shared" si="64"/>
        <v>4064</v>
      </c>
      <c r="O95" s="284">
        <f t="shared" si="65"/>
        <v>1771</v>
      </c>
      <c r="Q95" s="666" t="s">
        <v>139</v>
      </c>
      <c r="R95" s="317">
        <v>405</v>
      </c>
      <c r="S95" s="997"/>
      <c r="T95" s="317">
        <v>184</v>
      </c>
      <c r="U95" s="317">
        <v>186</v>
      </c>
      <c r="V95" s="997"/>
      <c r="W95" s="317">
        <v>73</v>
      </c>
      <c r="X95" s="317">
        <v>87</v>
      </c>
      <c r="Y95" s="997"/>
      <c r="Z95" s="317">
        <v>37</v>
      </c>
      <c r="AA95" s="317">
        <v>147</v>
      </c>
      <c r="AB95" s="997"/>
      <c r="AC95" s="317">
        <v>59</v>
      </c>
      <c r="AD95" s="317">
        <f t="shared" si="55"/>
        <v>825</v>
      </c>
      <c r="AE95" s="284">
        <f t="shared" si="56"/>
        <v>353</v>
      </c>
      <c r="AG95" s="308" t="s">
        <v>57</v>
      </c>
      <c r="AH95" s="317">
        <v>37</v>
      </c>
      <c r="AI95" s="317">
        <v>19</v>
      </c>
      <c r="AJ95" s="317">
        <v>12</v>
      </c>
      <c r="AK95" s="317">
        <v>9</v>
      </c>
      <c r="AL95" s="317">
        <f t="shared" si="57"/>
        <v>77</v>
      </c>
      <c r="AM95" s="317">
        <v>35</v>
      </c>
      <c r="AN95" s="317">
        <v>24</v>
      </c>
      <c r="AO95" s="317">
        <f t="shared" si="58"/>
        <v>59</v>
      </c>
      <c r="AP95" s="284">
        <v>11</v>
      </c>
      <c r="AR95" s="308" t="s">
        <v>191</v>
      </c>
      <c r="AS95" s="670">
        <v>76</v>
      </c>
      <c r="AT95" s="670">
        <v>70</v>
      </c>
      <c r="AU95" s="670"/>
      <c r="AV95" s="670"/>
      <c r="AW95" s="670">
        <f t="shared" si="59"/>
        <v>146</v>
      </c>
      <c r="AX95" s="670"/>
      <c r="AY95" s="670">
        <v>29</v>
      </c>
      <c r="AZ95" s="302"/>
    </row>
    <row r="96" spans="1:52" s="125" customFormat="1" ht="15" customHeight="1">
      <c r="A96" s="283" t="s">
        <v>58</v>
      </c>
      <c r="B96" s="58">
        <v>1782</v>
      </c>
      <c r="C96" s="997"/>
      <c r="D96" s="58">
        <v>829</v>
      </c>
      <c r="E96" s="58">
        <v>871</v>
      </c>
      <c r="F96" s="997"/>
      <c r="G96" s="58">
        <v>439</v>
      </c>
      <c r="H96" s="58">
        <v>784</v>
      </c>
      <c r="I96" s="997"/>
      <c r="J96" s="58">
        <v>332</v>
      </c>
      <c r="K96" s="58">
        <v>579</v>
      </c>
      <c r="L96" s="997"/>
      <c r="M96" s="58">
        <v>269</v>
      </c>
      <c r="N96" s="58">
        <f t="shared" si="64"/>
        <v>4016</v>
      </c>
      <c r="O96" s="284">
        <f t="shared" si="65"/>
        <v>1869</v>
      </c>
      <c r="Q96" s="666" t="s">
        <v>140</v>
      </c>
      <c r="R96" s="317">
        <v>338</v>
      </c>
      <c r="S96" s="997"/>
      <c r="T96" s="317">
        <v>172</v>
      </c>
      <c r="U96" s="317">
        <v>177</v>
      </c>
      <c r="V96" s="997"/>
      <c r="W96" s="317">
        <v>104</v>
      </c>
      <c r="X96" s="317">
        <v>156</v>
      </c>
      <c r="Y96" s="997"/>
      <c r="Z96" s="317">
        <v>70</v>
      </c>
      <c r="AA96" s="317">
        <v>193</v>
      </c>
      <c r="AB96" s="997"/>
      <c r="AC96" s="317">
        <v>80</v>
      </c>
      <c r="AD96" s="317">
        <f t="shared" si="55"/>
        <v>864</v>
      </c>
      <c r="AE96" s="284">
        <f t="shared" si="56"/>
        <v>426</v>
      </c>
      <c r="AG96" s="308" t="s">
        <v>58</v>
      </c>
      <c r="AH96" s="317">
        <v>32</v>
      </c>
      <c r="AI96" s="317">
        <v>18</v>
      </c>
      <c r="AJ96" s="317">
        <v>18</v>
      </c>
      <c r="AK96" s="317">
        <v>15</v>
      </c>
      <c r="AL96" s="317">
        <f t="shared" si="57"/>
        <v>83</v>
      </c>
      <c r="AM96" s="317">
        <v>69</v>
      </c>
      <c r="AN96" s="317">
        <v>6</v>
      </c>
      <c r="AO96" s="317">
        <f t="shared" si="58"/>
        <v>75</v>
      </c>
      <c r="AP96" s="284">
        <v>12</v>
      </c>
      <c r="AR96" s="308" t="s">
        <v>192</v>
      </c>
      <c r="AS96" s="670">
        <v>71</v>
      </c>
      <c r="AT96" s="670">
        <v>60</v>
      </c>
      <c r="AU96" s="670"/>
      <c r="AV96" s="670"/>
      <c r="AW96" s="670">
        <f t="shared" si="59"/>
        <v>131</v>
      </c>
      <c r="AX96" s="670">
        <v>45</v>
      </c>
      <c r="AY96" s="670">
        <v>5</v>
      </c>
      <c r="AZ96" s="302"/>
    </row>
    <row r="97" spans="1:57" s="125" customFormat="1" ht="15" customHeight="1">
      <c r="A97" s="283" t="s">
        <v>59</v>
      </c>
      <c r="B97" s="58">
        <v>3152</v>
      </c>
      <c r="C97" s="997"/>
      <c r="D97" s="58">
        <v>1584</v>
      </c>
      <c r="E97" s="58">
        <v>2642</v>
      </c>
      <c r="F97" s="997"/>
      <c r="G97" s="58">
        <v>1392</v>
      </c>
      <c r="H97" s="58">
        <v>2461</v>
      </c>
      <c r="I97" s="997"/>
      <c r="J97" s="58">
        <v>1287</v>
      </c>
      <c r="K97" s="58">
        <v>2252</v>
      </c>
      <c r="L97" s="997"/>
      <c r="M97" s="58">
        <v>1186</v>
      </c>
      <c r="N97" s="58">
        <f t="shared" si="64"/>
        <v>10507</v>
      </c>
      <c r="O97" s="284">
        <f t="shared" si="65"/>
        <v>5449</v>
      </c>
      <c r="Q97" s="666" t="s">
        <v>141</v>
      </c>
      <c r="R97" s="317">
        <v>433</v>
      </c>
      <c r="S97" s="997"/>
      <c r="T97" s="317">
        <v>226</v>
      </c>
      <c r="U97" s="317">
        <v>431</v>
      </c>
      <c r="V97" s="997"/>
      <c r="W97" s="317">
        <v>224</v>
      </c>
      <c r="X97" s="317">
        <v>276</v>
      </c>
      <c r="Y97" s="997"/>
      <c r="Z97" s="317">
        <v>170</v>
      </c>
      <c r="AA97" s="317">
        <v>215</v>
      </c>
      <c r="AB97" s="997"/>
      <c r="AC97" s="317">
        <v>134</v>
      </c>
      <c r="AD97" s="317">
        <f t="shared" si="55"/>
        <v>1355</v>
      </c>
      <c r="AE97" s="284">
        <f t="shared" si="56"/>
        <v>754</v>
      </c>
      <c r="AG97" s="308" t="s">
        <v>59</v>
      </c>
      <c r="AH97" s="317">
        <v>41</v>
      </c>
      <c r="AI97" s="317">
        <v>36</v>
      </c>
      <c r="AJ97" s="317">
        <v>34</v>
      </c>
      <c r="AK97" s="317">
        <v>35</v>
      </c>
      <c r="AL97" s="317">
        <f t="shared" si="57"/>
        <v>146</v>
      </c>
      <c r="AM97" s="317">
        <v>84</v>
      </c>
      <c r="AN97" s="317">
        <v>16</v>
      </c>
      <c r="AO97" s="317">
        <f t="shared" si="58"/>
        <v>100</v>
      </c>
      <c r="AP97" s="284">
        <v>5</v>
      </c>
      <c r="AR97" s="308" t="s">
        <v>193</v>
      </c>
      <c r="AS97" s="670">
        <v>161</v>
      </c>
      <c r="AT97" s="670">
        <v>63</v>
      </c>
      <c r="AU97" s="670"/>
      <c r="AV97" s="670"/>
      <c r="AW97" s="670">
        <f t="shared" si="59"/>
        <v>224</v>
      </c>
      <c r="AX97" s="670">
        <v>206</v>
      </c>
      <c r="AY97" s="670">
        <v>8</v>
      </c>
      <c r="AZ97" s="302"/>
    </row>
    <row r="98" spans="1:57" s="125" customFormat="1" ht="15" customHeight="1">
      <c r="A98" s="283" t="s">
        <v>60</v>
      </c>
      <c r="B98" s="58">
        <v>3443</v>
      </c>
      <c r="C98" s="997"/>
      <c r="D98" s="58">
        <v>1790</v>
      </c>
      <c r="E98" s="58">
        <v>1182</v>
      </c>
      <c r="F98" s="997"/>
      <c r="G98" s="58">
        <v>569</v>
      </c>
      <c r="H98" s="58">
        <v>844</v>
      </c>
      <c r="I98" s="997"/>
      <c r="J98" s="58">
        <v>395</v>
      </c>
      <c r="K98" s="58">
        <v>595</v>
      </c>
      <c r="L98" s="997"/>
      <c r="M98" s="58">
        <v>253</v>
      </c>
      <c r="N98" s="58">
        <f t="shared" si="64"/>
        <v>6064</v>
      </c>
      <c r="O98" s="284">
        <f t="shared" si="65"/>
        <v>3007</v>
      </c>
      <c r="Q98" s="666" t="s">
        <v>142</v>
      </c>
      <c r="R98" s="317">
        <v>547</v>
      </c>
      <c r="S98" s="997"/>
      <c r="T98" s="317">
        <v>295</v>
      </c>
      <c r="U98" s="317">
        <v>176</v>
      </c>
      <c r="V98" s="997"/>
      <c r="W98" s="317">
        <v>87</v>
      </c>
      <c r="X98" s="317">
        <v>88</v>
      </c>
      <c r="Y98" s="997"/>
      <c r="Z98" s="317">
        <v>44</v>
      </c>
      <c r="AA98" s="317">
        <v>69</v>
      </c>
      <c r="AB98" s="997"/>
      <c r="AC98" s="317">
        <v>35</v>
      </c>
      <c r="AD98" s="317">
        <f t="shared" si="55"/>
        <v>880</v>
      </c>
      <c r="AE98" s="284">
        <f t="shared" si="56"/>
        <v>461</v>
      </c>
      <c r="AG98" s="308" t="s">
        <v>60</v>
      </c>
      <c r="AH98" s="317">
        <v>52</v>
      </c>
      <c r="AI98" s="317">
        <v>21</v>
      </c>
      <c r="AJ98" s="317">
        <v>17</v>
      </c>
      <c r="AK98" s="317">
        <v>13</v>
      </c>
      <c r="AL98" s="317">
        <f t="shared" si="57"/>
        <v>103</v>
      </c>
      <c r="AM98" s="317">
        <v>72</v>
      </c>
      <c r="AN98" s="317">
        <v>0</v>
      </c>
      <c r="AO98" s="317">
        <f t="shared" si="58"/>
        <v>72</v>
      </c>
      <c r="AP98" s="284">
        <v>17</v>
      </c>
      <c r="AR98" s="308" t="s">
        <v>194</v>
      </c>
      <c r="AS98" s="670">
        <v>51</v>
      </c>
      <c r="AT98" s="670">
        <v>69</v>
      </c>
      <c r="AU98" s="670"/>
      <c r="AV98" s="670"/>
      <c r="AW98" s="670">
        <f t="shared" si="59"/>
        <v>120</v>
      </c>
      <c r="AX98" s="670">
        <v>47</v>
      </c>
      <c r="AY98" s="670"/>
      <c r="AZ98" s="302"/>
    </row>
    <row r="99" spans="1:57" s="125" customFormat="1" ht="15" customHeight="1">
      <c r="A99" s="283" t="s">
        <v>61</v>
      </c>
      <c r="B99" s="58">
        <v>2268</v>
      </c>
      <c r="C99" s="997"/>
      <c r="D99" s="58">
        <v>1135</v>
      </c>
      <c r="E99" s="58">
        <v>1138</v>
      </c>
      <c r="F99" s="997"/>
      <c r="G99" s="58">
        <v>535</v>
      </c>
      <c r="H99" s="58">
        <v>1230</v>
      </c>
      <c r="I99" s="997"/>
      <c r="J99" s="58">
        <v>589</v>
      </c>
      <c r="K99" s="58">
        <v>574</v>
      </c>
      <c r="L99" s="997"/>
      <c r="M99" s="58">
        <v>304</v>
      </c>
      <c r="N99" s="58">
        <f t="shared" si="64"/>
        <v>5210</v>
      </c>
      <c r="O99" s="284">
        <f t="shared" si="65"/>
        <v>2563</v>
      </c>
      <c r="Q99" s="666" t="s">
        <v>143</v>
      </c>
      <c r="R99" s="317">
        <v>55</v>
      </c>
      <c r="S99" s="997"/>
      <c r="T99" s="317">
        <v>25</v>
      </c>
      <c r="U99" s="317">
        <v>27</v>
      </c>
      <c r="V99" s="997"/>
      <c r="W99" s="317">
        <v>17</v>
      </c>
      <c r="X99" s="317">
        <v>82</v>
      </c>
      <c r="Y99" s="997"/>
      <c r="Z99" s="317">
        <v>39</v>
      </c>
      <c r="AA99" s="317">
        <v>58</v>
      </c>
      <c r="AB99" s="997"/>
      <c r="AC99" s="317">
        <v>27</v>
      </c>
      <c r="AD99" s="317">
        <f t="shared" si="55"/>
        <v>222</v>
      </c>
      <c r="AE99" s="284">
        <f t="shared" si="56"/>
        <v>108</v>
      </c>
      <c r="AG99" s="308" t="s">
        <v>61</v>
      </c>
      <c r="AH99" s="317">
        <v>48</v>
      </c>
      <c r="AI99" s="317">
        <v>39</v>
      </c>
      <c r="AJ99" s="317">
        <v>25</v>
      </c>
      <c r="AK99" s="317">
        <v>14</v>
      </c>
      <c r="AL99" s="317">
        <f t="shared" si="57"/>
        <v>126</v>
      </c>
      <c r="AM99" s="317">
        <v>42</v>
      </c>
      <c r="AN99" s="317">
        <v>44</v>
      </c>
      <c r="AO99" s="317">
        <f t="shared" si="58"/>
        <v>86</v>
      </c>
      <c r="AP99" s="284">
        <v>17</v>
      </c>
      <c r="AR99" s="308" t="s">
        <v>195</v>
      </c>
      <c r="AS99" s="670">
        <v>113</v>
      </c>
      <c r="AT99" s="670">
        <v>21</v>
      </c>
      <c r="AU99" s="670"/>
      <c r="AV99" s="670"/>
      <c r="AW99" s="670">
        <f t="shared" si="59"/>
        <v>134</v>
      </c>
      <c r="AX99" s="670">
        <v>75</v>
      </c>
      <c r="AY99" s="670"/>
      <c r="AZ99" s="302"/>
    </row>
    <row r="100" spans="1:57" s="125" customFormat="1" ht="15" customHeight="1">
      <c r="A100" s="281" t="s">
        <v>62</v>
      </c>
      <c r="B100" s="272"/>
      <c r="C100" s="1003"/>
      <c r="D100" s="272"/>
      <c r="E100" s="272"/>
      <c r="F100" s="1003"/>
      <c r="G100" s="272"/>
      <c r="H100" s="272"/>
      <c r="I100" s="1003"/>
      <c r="J100" s="272"/>
      <c r="K100" s="272"/>
      <c r="L100" s="1003"/>
      <c r="M100" s="272"/>
      <c r="N100" s="58"/>
      <c r="O100" s="284"/>
      <c r="P100" s="714"/>
      <c r="Q100" s="660" t="s">
        <v>62</v>
      </c>
      <c r="R100" s="592"/>
      <c r="S100" s="1003"/>
      <c r="T100" s="592"/>
      <c r="U100" s="592"/>
      <c r="V100" s="1003"/>
      <c r="W100" s="592"/>
      <c r="X100" s="592"/>
      <c r="Y100" s="1003"/>
      <c r="Z100" s="592"/>
      <c r="AA100" s="592"/>
      <c r="AB100" s="1003"/>
      <c r="AC100" s="592"/>
      <c r="AD100" s="317"/>
      <c r="AE100" s="284"/>
      <c r="AG100" s="295" t="s">
        <v>62</v>
      </c>
      <c r="AH100" s="592"/>
      <c r="AI100" s="592"/>
      <c r="AJ100" s="592"/>
      <c r="AK100" s="592"/>
      <c r="AL100" s="317"/>
      <c r="AM100" s="592"/>
      <c r="AN100" s="592"/>
      <c r="AO100" s="317"/>
      <c r="AP100" s="282"/>
      <c r="AR100" s="295" t="s">
        <v>62</v>
      </c>
      <c r="AS100" s="670"/>
      <c r="AT100" s="670"/>
      <c r="AU100" s="670"/>
      <c r="AV100" s="670"/>
      <c r="AW100" s="670">
        <f t="shared" si="59"/>
        <v>0</v>
      </c>
      <c r="AX100" s="670"/>
      <c r="AY100" s="670"/>
      <c r="AZ100" s="302"/>
    </row>
    <row r="101" spans="1:57" s="125" customFormat="1" ht="15" customHeight="1">
      <c r="A101" s="283" t="s">
        <v>63</v>
      </c>
      <c r="B101" s="58">
        <v>118</v>
      </c>
      <c r="C101" s="997"/>
      <c r="D101" s="58">
        <v>55</v>
      </c>
      <c r="E101" s="58">
        <v>50</v>
      </c>
      <c r="F101" s="997"/>
      <c r="G101" s="58">
        <v>17</v>
      </c>
      <c r="H101" s="58">
        <v>31</v>
      </c>
      <c r="I101" s="997"/>
      <c r="J101" s="58">
        <v>17</v>
      </c>
      <c r="K101" s="58">
        <v>29</v>
      </c>
      <c r="L101" s="997"/>
      <c r="M101" s="58">
        <v>15</v>
      </c>
      <c r="N101" s="58">
        <f>+B101+E101+H101+K101</f>
        <v>228</v>
      </c>
      <c r="O101" s="284">
        <f>+D101+G101+J101+M101</f>
        <v>104</v>
      </c>
      <c r="Q101" s="661" t="s">
        <v>63</v>
      </c>
      <c r="R101" s="317">
        <v>10</v>
      </c>
      <c r="S101" s="997"/>
      <c r="T101" s="317">
        <v>2</v>
      </c>
      <c r="U101" s="317">
        <v>5</v>
      </c>
      <c r="V101" s="997"/>
      <c r="W101" s="317">
        <v>1</v>
      </c>
      <c r="X101" s="317">
        <v>2</v>
      </c>
      <c r="Y101" s="997"/>
      <c r="Z101" s="317">
        <v>1</v>
      </c>
      <c r="AA101" s="317">
        <v>4</v>
      </c>
      <c r="AB101" s="997"/>
      <c r="AC101" s="317">
        <v>4</v>
      </c>
      <c r="AD101" s="317">
        <f t="shared" si="55"/>
        <v>21</v>
      </c>
      <c r="AE101" s="284">
        <f t="shared" si="56"/>
        <v>8</v>
      </c>
      <c r="AG101" s="308" t="s">
        <v>63</v>
      </c>
      <c r="AH101" s="317">
        <v>2</v>
      </c>
      <c r="AI101" s="317">
        <v>1</v>
      </c>
      <c r="AJ101" s="317">
        <v>1</v>
      </c>
      <c r="AK101" s="317">
        <v>1</v>
      </c>
      <c r="AL101" s="317">
        <f t="shared" si="57"/>
        <v>5</v>
      </c>
      <c r="AM101" s="317">
        <v>4</v>
      </c>
      <c r="AN101" s="317">
        <v>0</v>
      </c>
      <c r="AO101" s="317">
        <f t="shared" si="58"/>
        <v>4</v>
      </c>
      <c r="AP101" s="284">
        <v>1</v>
      </c>
      <c r="AR101" s="308" t="s">
        <v>196</v>
      </c>
      <c r="AS101" s="670">
        <v>8</v>
      </c>
      <c r="AT101" s="670"/>
      <c r="AU101" s="670"/>
      <c r="AV101" s="670"/>
      <c r="AW101" s="670">
        <f t="shared" si="59"/>
        <v>8</v>
      </c>
      <c r="AX101" s="670">
        <v>2</v>
      </c>
      <c r="AY101" s="670"/>
      <c r="AZ101" s="302"/>
    </row>
    <row r="102" spans="1:57" s="125" customFormat="1" ht="15" customHeight="1">
      <c r="A102" s="283" t="s">
        <v>64</v>
      </c>
      <c r="B102" s="58">
        <v>1764</v>
      </c>
      <c r="C102" s="997"/>
      <c r="D102" s="58">
        <v>848</v>
      </c>
      <c r="E102" s="58">
        <v>741</v>
      </c>
      <c r="F102" s="997"/>
      <c r="G102" s="58">
        <v>359</v>
      </c>
      <c r="H102" s="58">
        <v>706</v>
      </c>
      <c r="I102" s="997"/>
      <c r="J102" s="58">
        <v>346</v>
      </c>
      <c r="K102" s="58">
        <v>488</v>
      </c>
      <c r="L102" s="997"/>
      <c r="M102" s="58">
        <v>232</v>
      </c>
      <c r="N102" s="58">
        <f>+B102+E102+H102+K102</f>
        <v>3699</v>
      </c>
      <c r="O102" s="284">
        <f>+D102+G102+J102+M102</f>
        <v>1785</v>
      </c>
      <c r="Q102" s="662" t="s">
        <v>64</v>
      </c>
      <c r="R102" s="317">
        <v>97</v>
      </c>
      <c r="S102" s="997"/>
      <c r="T102" s="317">
        <v>42</v>
      </c>
      <c r="U102" s="317">
        <v>109</v>
      </c>
      <c r="V102" s="997"/>
      <c r="W102" s="317">
        <v>55</v>
      </c>
      <c r="X102" s="317">
        <v>177</v>
      </c>
      <c r="Y102" s="997"/>
      <c r="Z102" s="317">
        <v>91</v>
      </c>
      <c r="AA102" s="317">
        <v>191</v>
      </c>
      <c r="AB102" s="997"/>
      <c r="AC102" s="317">
        <v>82</v>
      </c>
      <c r="AD102" s="317">
        <f t="shared" si="55"/>
        <v>574</v>
      </c>
      <c r="AE102" s="284">
        <f t="shared" si="56"/>
        <v>270</v>
      </c>
      <c r="AG102" s="308" t="s">
        <v>64</v>
      </c>
      <c r="AH102" s="317">
        <v>36</v>
      </c>
      <c r="AI102" s="317">
        <v>15</v>
      </c>
      <c r="AJ102" s="317">
        <v>14</v>
      </c>
      <c r="AK102" s="317">
        <v>13</v>
      </c>
      <c r="AL102" s="317">
        <f t="shared" si="57"/>
        <v>78</v>
      </c>
      <c r="AM102" s="317">
        <v>45</v>
      </c>
      <c r="AN102" s="317">
        <v>14</v>
      </c>
      <c r="AO102" s="317">
        <f t="shared" si="58"/>
        <v>59</v>
      </c>
      <c r="AP102" s="284">
        <v>10</v>
      </c>
      <c r="AR102" s="308" t="s">
        <v>197</v>
      </c>
      <c r="AS102" s="670">
        <v>40</v>
      </c>
      <c r="AT102" s="670">
        <v>33</v>
      </c>
      <c r="AU102" s="670"/>
      <c r="AV102" s="670">
        <v>8</v>
      </c>
      <c r="AW102" s="670">
        <f t="shared" si="59"/>
        <v>81</v>
      </c>
      <c r="AX102" s="670">
        <v>51</v>
      </c>
      <c r="AY102" s="670">
        <v>13</v>
      </c>
      <c r="AZ102" s="302">
        <v>4</v>
      </c>
    </row>
    <row r="103" spans="1:57" s="125" customFormat="1" ht="15" customHeight="1" thickBot="1">
      <c r="A103" s="286" t="s">
        <v>65</v>
      </c>
      <c r="B103" s="287">
        <v>1280</v>
      </c>
      <c r="C103" s="1006"/>
      <c r="D103" s="287">
        <v>637</v>
      </c>
      <c r="E103" s="287">
        <v>584</v>
      </c>
      <c r="F103" s="1006"/>
      <c r="G103" s="287">
        <v>267</v>
      </c>
      <c r="H103" s="287">
        <v>501</v>
      </c>
      <c r="I103" s="1006"/>
      <c r="J103" s="287">
        <v>236</v>
      </c>
      <c r="K103" s="287">
        <v>430</v>
      </c>
      <c r="L103" s="1006"/>
      <c r="M103" s="287">
        <v>184</v>
      </c>
      <c r="N103" s="287">
        <f>+B103+E103+H103+K103</f>
        <v>2795</v>
      </c>
      <c r="O103" s="288">
        <f>+D103+G103+J103+M103</f>
        <v>1324</v>
      </c>
      <c r="Q103" s="663" t="s">
        <v>65</v>
      </c>
      <c r="R103" s="287">
        <v>100</v>
      </c>
      <c r="S103" s="1006"/>
      <c r="T103" s="287">
        <v>45</v>
      </c>
      <c r="U103" s="287">
        <v>43</v>
      </c>
      <c r="V103" s="1006"/>
      <c r="W103" s="287">
        <v>23</v>
      </c>
      <c r="X103" s="287">
        <v>39</v>
      </c>
      <c r="Y103" s="1006"/>
      <c r="Z103" s="287">
        <v>15</v>
      </c>
      <c r="AA103" s="287">
        <v>68</v>
      </c>
      <c r="AB103" s="1006"/>
      <c r="AC103" s="287">
        <v>30</v>
      </c>
      <c r="AD103" s="287">
        <f t="shared" si="55"/>
        <v>250</v>
      </c>
      <c r="AE103" s="288">
        <f t="shared" si="56"/>
        <v>113</v>
      </c>
      <c r="AG103" s="293" t="s">
        <v>65</v>
      </c>
      <c r="AH103" s="287">
        <v>26</v>
      </c>
      <c r="AI103" s="287">
        <v>17</v>
      </c>
      <c r="AJ103" s="287">
        <v>15</v>
      </c>
      <c r="AK103" s="287">
        <v>15</v>
      </c>
      <c r="AL103" s="287">
        <f t="shared" si="57"/>
        <v>73</v>
      </c>
      <c r="AM103" s="287">
        <v>40</v>
      </c>
      <c r="AN103" s="287">
        <v>27</v>
      </c>
      <c r="AO103" s="287">
        <f t="shared" si="58"/>
        <v>67</v>
      </c>
      <c r="AP103" s="288">
        <v>12</v>
      </c>
      <c r="AR103" s="293" t="s">
        <v>198</v>
      </c>
      <c r="AS103" s="306">
        <v>63</v>
      </c>
      <c r="AT103" s="306">
        <v>32</v>
      </c>
      <c r="AU103" s="306"/>
      <c r="AV103" s="306"/>
      <c r="AW103" s="306">
        <f t="shared" si="59"/>
        <v>95</v>
      </c>
      <c r="AX103" s="306"/>
      <c r="AY103" s="306">
        <v>5</v>
      </c>
      <c r="AZ103" s="307">
        <v>5</v>
      </c>
    </row>
    <row r="104" spans="1:57" s="125" customFormat="1" ht="17.25" customHeight="1">
      <c r="A104" s="63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Q104" s="65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R104" s="65"/>
      <c r="AS104" s="61"/>
      <c r="AT104" s="61"/>
      <c r="AU104" s="61"/>
      <c r="AV104" s="61"/>
      <c r="AW104" s="61"/>
      <c r="AX104" s="61"/>
      <c r="AY104" s="61"/>
      <c r="AZ104" s="61"/>
    </row>
    <row r="105" spans="1:57" s="125" customFormat="1" ht="15" customHeight="1">
      <c r="A105" s="1175" t="s">
        <v>410</v>
      </c>
      <c r="B105" s="1175"/>
      <c r="C105" s="1175"/>
      <c r="D105" s="1175"/>
      <c r="E105" s="1175"/>
      <c r="F105" s="1175"/>
      <c r="G105" s="1175"/>
      <c r="H105" s="1175"/>
      <c r="I105" s="1175"/>
      <c r="J105" s="1175"/>
      <c r="K105" s="1175"/>
      <c r="L105" s="1175"/>
      <c r="M105" s="1175"/>
      <c r="N105" s="1175"/>
      <c r="O105" s="1175"/>
      <c r="P105" s="1175"/>
      <c r="Q105" s="1175" t="s">
        <v>413</v>
      </c>
      <c r="R105" s="1175"/>
      <c r="S105" s="1175"/>
      <c r="T105" s="1175"/>
      <c r="U105" s="1175"/>
      <c r="V105" s="1175"/>
      <c r="W105" s="1175"/>
      <c r="X105" s="1175"/>
      <c r="Y105" s="1175"/>
      <c r="Z105" s="1175"/>
      <c r="AA105" s="1175"/>
      <c r="AB105" s="1175"/>
      <c r="AC105" s="1175"/>
      <c r="AD105" s="1175"/>
      <c r="AE105" s="1175"/>
      <c r="AG105" s="1175" t="s">
        <v>415</v>
      </c>
      <c r="AH105" s="1175"/>
      <c r="AI105" s="1175"/>
      <c r="AJ105" s="1175"/>
      <c r="AK105" s="1175"/>
      <c r="AL105" s="1175"/>
      <c r="AM105" s="1175"/>
      <c r="AN105" s="1175"/>
      <c r="AO105" s="1175"/>
      <c r="AP105" s="1175"/>
      <c r="AR105" s="1182" t="s">
        <v>418</v>
      </c>
      <c r="AS105" s="1182"/>
      <c r="AT105" s="1182"/>
      <c r="AU105" s="1182"/>
      <c r="AV105" s="1182"/>
      <c r="AW105" s="1182"/>
      <c r="AX105" s="1182"/>
      <c r="AY105" s="1182"/>
      <c r="AZ105" s="1182"/>
      <c r="BD105" s="641"/>
      <c r="BE105" s="641"/>
    </row>
    <row r="106" spans="1:57" s="125" customFormat="1" ht="15" customHeight="1">
      <c r="A106" s="1174" t="s">
        <v>293</v>
      </c>
      <c r="B106" s="1174"/>
      <c r="C106" s="1174"/>
      <c r="D106" s="1174"/>
      <c r="E106" s="1174"/>
      <c r="F106" s="1174"/>
      <c r="G106" s="1174"/>
      <c r="H106" s="1174"/>
      <c r="I106" s="1174"/>
      <c r="J106" s="1174"/>
      <c r="K106" s="1174"/>
      <c r="L106" s="1174"/>
      <c r="M106" s="1174"/>
      <c r="N106" s="1174"/>
      <c r="O106" s="1174"/>
      <c r="P106" s="1174"/>
      <c r="Q106" s="1174" t="s">
        <v>293</v>
      </c>
      <c r="R106" s="1174"/>
      <c r="S106" s="1174"/>
      <c r="T106" s="1174"/>
      <c r="U106" s="1174"/>
      <c r="V106" s="1174"/>
      <c r="W106" s="1174"/>
      <c r="X106" s="1174"/>
      <c r="Y106" s="1174"/>
      <c r="Z106" s="1174"/>
      <c r="AA106" s="1174"/>
      <c r="AB106" s="1174"/>
      <c r="AC106" s="1174"/>
      <c r="AD106" s="1174"/>
      <c r="AE106" s="1174"/>
      <c r="AG106" s="1174" t="s">
        <v>293</v>
      </c>
      <c r="AH106" s="1174"/>
      <c r="AI106" s="1174"/>
      <c r="AJ106" s="1174"/>
      <c r="AK106" s="1174"/>
      <c r="AL106" s="1174"/>
      <c r="AM106" s="1174"/>
      <c r="AN106" s="1174"/>
      <c r="AO106" s="1174"/>
      <c r="AP106" s="1174"/>
      <c r="AR106" s="1183" t="s">
        <v>293</v>
      </c>
      <c r="AS106" s="1183"/>
      <c r="AT106" s="1183"/>
      <c r="AU106" s="1183"/>
      <c r="AV106" s="1183"/>
      <c r="AW106" s="1183"/>
      <c r="AX106" s="1183"/>
      <c r="AY106" s="1183"/>
      <c r="AZ106" s="1183"/>
      <c r="BD106" s="13"/>
      <c r="BE106" s="13"/>
    </row>
    <row r="107" spans="1:57" s="125" customFormat="1" ht="15" customHeight="1" thickBot="1">
      <c r="Q107" s="710"/>
      <c r="R107" s="710"/>
      <c r="S107" s="710"/>
      <c r="T107" s="710"/>
      <c r="U107" s="710"/>
      <c r="V107" s="710"/>
      <c r="W107" s="710"/>
      <c r="X107" s="710"/>
      <c r="Y107" s="710"/>
      <c r="Z107" s="710"/>
      <c r="AA107" s="710"/>
      <c r="AB107" s="710"/>
      <c r="AC107" s="710"/>
      <c r="AD107" s="710"/>
      <c r="AE107" s="710"/>
    </row>
    <row r="108" spans="1:57" s="125" customFormat="1" ht="15" customHeight="1">
      <c r="A108" s="1208" t="s">
        <v>0</v>
      </c>
      <c r="B108" s="1122" t="s">
        <v>317</v>
      </c>
      <c r="C108" s="1126"/>
      <c r="D108" s="1123"/>
      <c r="E108" s="1122" t="s">
        <v>318</v>
      </c>
      <c r="F108" s="1126"/>
      <c r="G108" s="1123"/>
      <c r="H108" s="1122" t="s">
        <v>319</v>
      </c>
      <c r="I108" s="1126"/>
      <c r="J108" s="1123"/>
      <c r="K108" s="1122" t="s">
        <v>320</v>
      </c>
      <c r="L108" s="1126"/>
      <c r="M108" s="1123"/>
      <c r="N108" s="1191" t="s">
        <v>1</v>
      </c>
      <c r="O108" s="1192"/>
      <c r="Q108" s="1203" t="s">
        <v>0</v>
      </c>
      <c r="R108" s="1124" t="s">
        <v>317</v>
      </c>
      <c r="S108" s="1126"/>
      <c r="T108" s="1125"/>
      <c r="U108" s="1124" t="s">
        <v>318</v>
      </c>
      <c r="V108" s="1126"/>
      <c r="W108" s="1125"/>
      <c r="X108" s="1124" t="s">
        <v>319</v>
      </c>
      <c r="Y108" s="1126"/>
      <c r="Z108" s="1125"/>
      <c r="AA108" s="1124" t="s">
        <v>320</v>
      </c>
      <c r="AB108" s="1126"/>
      <c r="AC108" s="1125"/>
      <c r="AD108" s="1176" t="s">
        <v>1</v>
      </c>
      <c r="AE108" s="1177"/>
      <c r="AG108" s="1193" t="s">
        <v>144</v>
      </c>
      <c r="AH108" s="1178" t="s">
        <v>358</v>
      </c>
      <c r="AI108" s="1179"/>
      <c r="AJ108" s="1179"/>
      <c r="AK108" s="1179"/>
      <c r="AL108" s="1180"/>
      <c r="AM108" s="1124" t="s">
        <v>323</v>
      </c>
      <c r="AN108" s="1126"/>
      <c r="AO108" s="1125"/>
      <c r="AP108" s="1149" t="s">
        <v>324</v>
      </c>
      <c r="AR108" s="1189" t="s">
        <v>0</v>
      </c>
      <c r="AS108" s="1162" t="s">
        <v>269</v>
      </c>
      <c r="AT108" s="1162"/>
      <c r="AU108" s="1162"/>
      <c r="AV108" s="1162"/>
      <c r="AW108" s="1162"/>
      <c r="AX108" s="1162"/>
      <c r="AY108" s="1162" t="s">
        <v>257</v>
      </c>
      <c r="AZ108" s="1163"/>
    </row>
    <row r="109" spans="1:57" s="125" customFormat="1" ht="30.75" customHeight="1">
      <c r="A109" s="1209"/>
      <c r="B109" s="723" t="s">
        <v>313</v>
      </c>
      <c r="C109" s="842"/>
      <c r="D109" s="723" t="s">
        <v>314</v>
      </c>
      <c r="E109" s="723" t="s">
        <v>313</v>
      </c>
      <c r="F109" s="842"/>
      <c r="G109" s="723" t="s">
        <v>314</v>
      </c>
      <c r="H109" s="723" t="s">
        <v>313</v>
      </c>
      <c r="I109" s="842"/>
      <c r="J109" s="723" t="s">
        <v>314</v>
      </c>
      <c r="K109" s="723" t="s">
        <v>313</v>
      </c>
      <c r="L109" s="842"/>
      <c r="M109" s="723" t="s">
        <v>314</v>
      </c>
      <c r="N109" s="723" t="s">
        <v>313</v>
      </c>
      <c r="O109" s="724" t="s">
        <v>314</v>
      </c>
      <c r="Q109" s="1204"/>
      <c r="R109" s="635" t="s">
        <v>313</v>
      </c>
      <c r="S109" s="842"/>
      <c r="T109" s="635" t="s">
        <v>314</v>
      </c>
      <c r="U109" s="635" t="s">
        <v>313</v>
      </c>
      <c r="V109" s="842"/>
      <c r="W109" s="635" t="s">
        <v>314</v>
      </c>
      <c r="X109" s="635" t="s">
        <v>313</v>
      </c>
      <c r="Y109" s="842"/>
      <c r="Z109" s="635" t="s">
        <v>314</v>
      </c>
      <c r="AA109" s="635" t="s">
        <v>313</v>
      </c>
      <c r="AB109" s="842"/>
      <c r="AC109" s="635" t="s">
        <v>314</v>
      </c>
      <c r="AD109" s="635" t="s">
        <v>313</v>
      </c>
      <c r="AE109" s="636" t="s">
        <v>314</v>
      </c>
      <c r="AG109" s="1194"/>
      <c r="AH109" s="129" t="s">
        <v>317</v>
      </c>
      <c r="AI109" s="129" t="s">
        <v>318</v>
      </c>
      <c r="AJ109" s="129" t="s">
        <v>319</v>
      </c>
      <c r="AK109" s="129" t="s">
        <v>320</v>
      </c>
      <c r="AL109" s="449" t="s">
        <v>1</v>
      </c>
      <c r="AM109" s="129" t="s">
        <v>474</v>
      </c>
      <c r="AN109" s="129" t="s">
        <v>475</v>
      </c>
      <c r="AO109" s="129" t="s">
        <v>1</v>
      </c>
      <c r="AP109" s="1150"/>
      <c r="AR109" s="1190"/>
      <c r="AS109" s="129" t="s">
        <v>258</v>
      </c>
      <c r="AT109" s="129" t="s">
        <v>259</v>
      </c>
      <c r="AU109" s="248" t="s">
        <v>260</v>
      </c>
      <c r="AV109" s="248" t="s">
        <v>261</v>
      </c>
      <c r="AW109" s="248" t="s">
        <v>1</v>
      </c>
      <c r="AX109" s="248" t="s">
        <v>262</v>
      </c>
      <c r="AY109" s="248" t="s">
        <v>263</v>
      </c>
      <c r="AZ109" s="696" t="s">
        <v>264</v>
      </c>
    </row>
    <row r="110" spans="1:57" s="125" customFormat="1" ht="12.9" customHeight="1">
      <c r="A110" s="281" t="s">
        <v>66</v>
      </c>
      <c r="B110" s="272"/>
      <c r="C110" s="1003"/>
      <c r="D110" s="272"/>
      <c r="E110" s="272"/>
      <c r="F110" s="1003"/>
      <c r="G110" s="272"/>
      <c r="H110" s="272"/>
      <c r="I110" s="1003"/>
      <c r="J110" s="272"/>
      <c r="K110" s="272"/>
      <c r="L110" s="1003"/>
      <c r="M110" s="272"/>
      <c r="N110" s="272"/>
      <c r="O110" s="282"/>
      <c r="P110" s="714"/>
      <c r="Q110" s="295" t="s">
        <v>66</v>
      </c>
      <c r="R110" s="592"/>
      <c r="S110" s="1003"/>
      <c r="T110" s="592"/>
      <c r="U110" s="592"/>
      <c r="V110" s="1003"/>
      <c r="W110" s="592"/>
      <c r="X110" s="592"/>
      <c r="Y110" s="1003"/>
      <c r="Z110" s="592"/>
      <c r="AA110" s="592"/>
      <c r="AB110" s="1003"/>
      <c r="AC110" s="592"/>
      <c r="AD110" s="592"/>
      <c r="AE110" s="282"/>
      <c r="AG110" s="295" t="s">
        <v>66</v>
      </c>
      <c r="AH110" s="592"/>
      <c r="AI110" s="592"/>
      <c r="AJ110" s="592"/>
      <c r="AK110" s="592"/>
      <c r="AL110" s="592"/>
      <c r="AM110" s="592"/>
      <c r="AN110" s="592"/>
      <c r="AO110" s="592"/>
      <c r="AP110" s="282"/>
      <c r="AR110" s="295" t="s">
        <v>66</v>
      </c>
      <c r="AS110" s="670"/>
      <c r="AT110" s="670"/>
      <c r="AU110" s="670"/>
      <c r="AV110" s="670"/>
      <c r="AW110" s="670"/>
      <c r="AX110" s="670"/>
      <c r="AY110" s="670"/>
      <c r="AZ110" s="302"/>
    </row>
    <row r="111" spans="1:57" s="125" customFormat="1" ht="12.9" customHeight="1">
      <c r="A111" s="283" t="s">
        <v>67</v>
      </c>
      <c r="B111" s="58">
        <v>1310</v>
      </c>
      <c r="C111" s="997"/>
      <c r="D111" s="58">
        <v>627</v>
      </c>
      <c r="E111" s="58">
        <v>582</v>
      </c>
      <c r="F111" s="997"/>
      <c r="G111" s="58">
        <v>263</v>
      </c>
      <c r="H111" s="58">
        <v>577</v>
      </c>
      <c r="I111" s="997"/>
      <c r="J111" s="58">
        <v>241</v>
      </c>
      <c r="K111" s="58">
        <v>460</v>
      </c>
      <c r="L111" s="997"/>
      <c r="M111" s="58">
        <v>194</v>
      </c>
      <c r="N111" s="58">
        <f t="shared" ref="N111:N116" si="66">+B111+E111+H111+K111</f>
        <v>2929</v>
      </c>
      <c r="O111" s="284">
        <f t="shared" ref="O111:O116" si="67">+D111+G111+J111+M111</f>
        <v>1325</v>
      </c>
      <c r="Q111" s="308" t="s">
        <v>67</v>
      </c>
      <c r="R111" s="317">
        <v>119</v>
      </c>
      <c r="S111" s="997"/>
      <c r="T111" s="317">
        <v>63</v>
      </c>
      <c r="U111" s="317">
        <v>98</v>
      </c>
      <c r="V111" s="997"/>
      <c r="W111" s="317">
        <v>46</v>
      </c>
      <c r="X111" s="317">
        <v>85</v>
      </c>
      <c r="Y111" s="997"/>
      <c r="Z111" s="317">
        <v>35</v>
      </c>
      <c r="AA111" s="317">
        <v>115</v>
      </c>
      <c r="AB111" s="997"/>
      <c r="AC111" s="317">
        <v>47</v>
      </c>
      <c r="AD111" s="317">
        <f>R111+U111+X111+AA111</f>
        <v>417</v>
      </c>
      <c r="AE111" s="284">
        <f>T111+W111+Z111+AC111</f>
        <v>191</v>
      </c>
      <c r="AG111" s="308" t="s">
        <v>67</v>
      </c>
      <c r="AH111" s="317">
        <v>23</v>
      </c>
      <c r="AI111" s="317">
        <v>14</v>
      </c>
      <c r="AJ111" s="317">
        <v>16</v>
      </c>
      <c r="AK111" s="317">
        <v>24</v>
      </c>
      <c r="AL111" s="317">
        <f t="shared" ref="AL111:AL145" si="68">SUM(AH111:AK111)</f>
        <v>77</v>
      </c>
      <c r="AM111" s="317">
        <v>51</v>
      </c>
      <c r="AN111" s="317">
        <v>3</v>
      </c>
      <c r="AO111" s="317">
        <f t="shared" ref="AO111:AO145" si="69">SUM(AM111:AN111)</f>
        <v>54</v>
      </c>
      <c r="AP111" s="284">
        <v>9</v>
      </c>
      <c r="AR111" s="308" t="s">
        <v>199</v>
      </c>
      <c r="AS111" s="670">
        <v>79</v>
      </c>
      <c r="AT111" s="670">
        <v>23</v>
      </c>
      <c r="AU111" s="670"/>
      <c r="AV111" s="670"/>
      <c r="AW111" s="670">
        <f t="shared" ref="AW111:AW145" si="70">SUM(AS111:AV111)</f>
        <v>102</v>
      </c>
      <c r="AX111" s="670">
        <v>40</v>
      </c>
      <c r="AY111" s="670">
        <v>1</v>
      </c>
      <c r="AZ111" s="302">
        <v>26</v>
      </c>
    </row>
    <row r="112" spans="1:57" s="125" customFormat="1" ht="12.9" customHeight="1">
      <c r="A112" s="283" t="s">
        <v>68</v>
      </c>
      <c r="B112" s="58">
        <v>1593</v>
      </c>
      <c r="C112" s="997"/>
      <c r="D112" s="58">
        <v>829</v>
      </c>
      <c r="E112" s="58">
        <v>1229</v>
      </c>
      <c r="F112" s="997"/>
      <c r="G112" s="58">
        <v>644</v>
      </c>
      <c r="H112" s="58">
        <v>906</v>
      </c>
      <c r="I112" s="997"/>
      <c r="J112" s="58">
        <v>424</v>
      </c>
      <c r="K112" s="58">
        <v>885</v>
      </c>
      <c r="L112" s="997"/>
      <c r="M112" s="58">
        <v>411</v>
      </c>
      <c r="N112" s="58">
        <f t="shared" si="66"/>
        <v>4613</v>
      </c>
      <c r="O112" s="284">
        <f t="shared" si="67"/>
        <v>2308</v>
      </c>
      <c r="Q112" s="308" t="s">
        <v>68</v>
      </c>
      <c r="R112" s="317">
        <v>372</v>
      </c>
      <c r="S112" s="997"/>
      <c r="T112" s="317">
        <v>191</v>
      </c>
      <c r="U112" s="317">
        <v>231</v>
      </c>
      <c r="V112" s="997"/>
      <c r="W112" s="317">
        <v>130</v>
      </c>
      <c r="X112" s="317">
        <v>167</v>
      </c>
      <c r="Y112" s="997"/>
      <c r="Z112" s="317">
        <v>79</v>
      </c>
      <c r="AA112" s="317">
        <v>54</v>
      </c>
      <c r="AB112" s="997"/>
      <c r="AC112" s="317">
        <v>31</v>
      </c>
      <c r="AD112" s="317">
        <f t="shared" ref="AD112:AD145" si="71">R112+U112+X112+AA112</f>
        <v>824</v>
      </c>
      <c r="AE112" s="284">
        <f t="shared" ref="AE112:AE144" si="72">T112+W112+Z112+AC112</f>
        <v>431</v>
      </c>
      <c r="AG112" s="308" t="s">
        <v>68</v>
      </c>
      <c r="AH112" s="317">
        <v>29</v>
      </c>
      <c r="AI112" s="317">
        <v>22</v>
      </c>
      <c r="AJ112" s="317">
        <v>17</v>
      </c>
      <c r="AK112" s="317">
        <v>17</v>
      </c>
      <c r="AL112" s="317">
        <f t="shared" si="68"/>
        <v>85</v>
      </c>
      <c r="AM112" s="317">
        <v>59</v>
      </c>
      <c r="AN112" s="317">
        <v>5</v>
      </c>
      <c r="AO112" s="317">
        <f t="shared" si="69"/>
        <v>64</v>
      </c>
      <c r="AP112" s="284">
        <v>5</v>
      </c>
      <c r="AR112" s="308" t="s">
        <v>200</v>
      </c>
      <c r="AS112" s="670">
        <v>129</v>
      </c>
      <c r="AT112" s="670">
        <v>3</v>
      </c>
      <c r="AU112" s="670"/>
      <c r="AV112" s="670">
        <v>1</v>
      </c>
      <c r="AW112" s="670">
        <f t="shared" si="70"/>
        <v>133</v>
      </c>
      <c r="AX112" s="670">
        <v>95</v>
      </c>
      <c r="AY112" s="670">
        <v>62</v>
      </c>
      <c r="AZ112" s="302">
        <v>31</v>
      </c>
    </row>
    <row r="113" spans="1:52" s="125" customFormat="1" ht="12.9" customHeight="1">
      <c r="A113" s="283" t="s">
        <v>69</v>
      </c>
      <c r="B113" s="58">
        <v>706</v>
      </c>
      <c r="C113" s="997"/>
      <c r="D113" s="58">
        <v>334</v>
      </c>
      <c r="E113" s="58">
        <v>202</v>
      </c>
      <c r="F113" s="997"/>
      <c r="G113" s="58">
        <v>110</v>
      </c>
      <c r="H113" s="58">
        <v>126</v>
      </c>
      <c r="I113" s="997"/>
      <c r="J113" s="58">
        <v>61</v>
      </c>
      <c r="K113" s="58">
        <v>132</v>
      </c>
      <c r="L113" s="997"/>
      <c r="M113" s="58">
        <v>54</v>
      </c>
      <c r="N113" s="58">
        <f t="shared" si="66"/>
        <v>1166</v>
      </c>
      <c r="O113" s="284">
        <f t="shared" si="67"/>
        <v>559</v>
      </c>
      <c r="Q113" s="308" t="s">
        <v>69</v>
      </c>
      <c r="R113" s="317">
        <v>68</v>
      </c>
      <c r="S113" s="997"/>
      <c r="T113" s="317">
        <v>29</v>
      </c>
      <c r="U113" s="317">
        <v>15</v>
      </c>
      <c r="V113" s="997"/>
      <c r="W113" s="317">
        <v>11</v>
      </c>
      <c r="X113" s="317">
        <v>4</v>
      </c>
      <c r="Y113" s="997"/>
      <c r="Z113" s="317">
        <v>3</v>
      </c>
      <c r="AA113" s="317">
        <v>21</v>
      </c>
      <c r="AB113" s="997"/>
      <c r="AC113" s="317">
        <v>10</v>
      </c>
      <c r="AD113" s="317">
        <f t="shared" si="71"/>
        <v>108</v>
      </c>
      <c r="AE113" s="284">
        <f t="shared" si="72"/>
        <v>53</v>
      </c>
      <c r="AG113" s="308" t="s">
        <v>69</v>
      </c>
      <c r="AH113" s="317">
        <v>14</v>
      </c>
      <c r="AI113" s="317">
        <v>6</v>
      </c>
      <c r="AJ113" s="317">
        <v>6</v>
      </c>
      <c r="AK113" s="317">
        <v>5</v>
      </c>
      <c r="AL113" s="317">
        <f t="shared" si="68"/>
        <v>31</v>
      </c>
      <c r="AM113" s="317">
        <v>13</v>
      </c>
      <c r="AN113" s="317">
        <v>13</v>
      </c>
      <c r="AO113" s="317">
        <f t="shared" si="69"/>
        <v>26</v>
      </c>
      <c r="AP113" s="284">
        <v>8</v>
      </c>
      <c r="AR113" s="308" t="s">
        <v>201</v>
      </c>
      <c r="AS113" s="670">
        <v>28</v>
      </c>
      <c r="AT113" s="670">
        <v>21</v>
      </c>
      <c r="AU113" s="670"/>
      <c r="AV113" s="670">
        <v>1</v>
      </c>
      <c r="AW113" s="670">
        <f t="shared" si="70"/>
        <v>50</v>
      </c>
      <c r="AX113" s="670">
        <v>16</v>
      </c>
      <c r="AY113" s="670">
        <v>2</v>
      </c>
      <c r="AZ113" s="302">
        <v>3</v>
      </c>
    </row>
    <row r="114" spans="1:52" s="125" customFormat="1" ht="12.9" customHeight="1">
      <c r="A114" s="283" t="s">
        <v>70</v>
      </c>
      <c r="B114" s="717"/>
      <c r="C114" s="1007"/>
      <c r="D114" s="717"/>
      <c r="E114" s="717"/>
      <c r="F114" s="1007"/>
      <c r="G114" s="717"/>
      <c r="H114" s="58">
        <v>1306</v>
      </c>
      <c r="I114" s="997"/>
      <c r="J114" s="58">
        <v>558</v>
      </c>
      <c r="K114" s="58">
        <v>863</v>
      </c>
      <c r="L114" s="997"/>
      <c r="M114" s="58">
        <v>360</v>
      </c>
      <c r="N114" s="58">
        <f t="shared" si="66"/>
        <v>2169</v>
      </c>
      <c r="O114" s="284">
        <f t="shared" si="67"/>
        <v>918</v>
      </c>
      <c r="Q114" s="308" t="s">
        <v>70</v>
      </c>
      <c r="R114" s="718"/>
      <c r="S114" s="1007"/>
      <c r="T114" s="718"/>
      <c r="U114" s="718"/>
      <c r="V114" s="1007"/>
      <c r="W114" s="718"/>
      <c r="X114" s="317">
        <v>80</v>
      </c>
      <c r="Y114" s="997"/>
      <c r="Z114" s="317">
        <v>31</v>
      </c>
      <c r="AA114" s="317">
        <v>178</v>
      </c>
      <c r="AB114" s="997"/>
      <c r="AC114" s="317">
        <v>76</v>
      </c>
      <c r="AD114" s="317">
        <f t="shared" si="71"/>
        <v>258</v>
      </c>
      <c r="AE114" s="284">
        <f t="shared" si="72"/>
        <v>107</v>
      </c>
      <c r="AG114" s="308" t="s">
        <v>70</v>
      </c>
      <c r="AH114" s="92"/>
      <c r="AI114" s="92"/>
      <c r="AJ114" s="317">
        <v>30</v>
      </c>
      <c r="AK114" s="317">
        <v>19</v>
      </c>
      <c r="AL114" s="317">
        <f t="shared" si="68"/>
        <v>49</v>
      </c>
      <c r="AM114" s="317">
        <v>32</v>
      </c>
      <c r="AN114" s="317">
        <v>5</v>
      </c>
      <c r="AO114" s="317">
        <f t="shared" si="69"/>
        <v>37</v>
      </c>
      <c r="AP114" s="284">
        <v>4</v>
      </c>
      <c r="AR114" s="308" t="s">
        <v>202</v>
      </c>
      <c r="AS114" s="670">
        <v>73</v>
      </c>
      <c r="AT114" s="670">
        <v>10</v>
      </c>
      <c r="AU114" s="670"/>
      <c r="AV114" s="670"/>
      <c r="AW114" s="670">
        <f t="shared" si="70"/>
        <v>83</v>
      </c>
      <c r="AX114" s="670">
        <v>35</v>
      </c>
      <c r="AY114" s="670">
        <v>2</v>
      </c>
      <c r="AZ114" s="302">
        <v>20</v>
      </c>
    </row>
    <row r="115" spans="1:52" s="125" customFormat="1" ht="12.9" customHeight="1">
      <c r="A115" s="283" t="s">
        <v>71</v>
      </c>
      <c r="B115" s="58">
        <v>779</v>
      </c>
      <c r="C115" s="997"/>
      <c r="D115" s="58">
        <v>356</v>
      </c>
      <c r="E115" s="58">
        <v>338</v>
      </c>
      <c r="F115" s="997"/>
      <c r="G115" s="58">
        <v>146</v>
      </c>
      <c r="H115" s="58">
        <v>259</v>
      </c>
      <c r="I115" s="997"/>
      <c r="J115" s="58">
        <v>92</v>
      </c>
      <c r="K115" s="58">
        <v>200</v>
      </c>
      <c r="L115" s="997"/>
      <c r="M115" s="58">
        <v>72</v>
      </c>
      <c r="N115" s="58">
        <f t="shared" si="66"/>
        <v>1576</v>
      </c>
      <c r="O115" s="284">
        <f t="shared" si="67"/>
        <v>666</v>
      </c>
      <c r="Q115" s="308" t="s">
        <v>71</v>
      </c>
      <c r="R115" s="317">
        <v>104</v>
      </c>
      <c r="S115" s="997"/>
      <c r="T115" s="317">
        <v>41</v>
      </c>
      <c r="U115" s="317">
        <v>57</v>
      </c>
      <c r="V115" s="997"/>
      <c r="W115" s="317">
        <v>31</v>
      </c>
      <c r="X115" s="317">
        <v>55</v>
      </c>
      <c r="Y115" s="997"/>
      <c r="Z115" s="317">
        <v>25</v>
      </c>
      <c r="AA115" s="317">
        <v>48</v>
      </c>
      <c r="AB115" s="997"/>
      <c r="AC115" s="317">
        <v>19</v>
      </c>
      <c r="AD115" s="317">
        <f t="shared" si="71"/>
        <v>264</v>
      </c>
      <c r="AE115" s="284">
        <f t="shared" si="72"/>
        <v>116</v>
      </c>
      <c r="AG115" s="308" t="s">
        <v>71</v>
      </c>
      <c r="AH115" s="317">
        <v>10</v>
      </c>
      <c r="AI115" s="317">
        <v>6</v>
      </c>
      <c r="AJ115" s="317">
        <v>5</v>
      </c>
      <c r="AK115" s="317">
        <v>5</v>
      </c>
      <c r="AL115" s="317">
        <f t="shared" si="68"/>
        <v>26</v>
      </c>
      <c r="AM115" s="317">
        <v>17</v>
      </c>
      <c r="AN115" s="317">
        <v>7</v>
      </c>
      <c r="AO115" s="317">
        <f t="shared" si="69"/>
        <v>24</v>
      </c>
      <c r="AP115" s="284">
        <v>5</v>
      </c>
      <c r="AR115" s="308" t="s">
        <v>203</v>
      </c>
      <c r="AS115" s="670">
        <v>30</v>
      </c>
      <c r="AT115" s="670">
        <v>16</v>
      </c>
      <c r="AU115" s="670"/>
      <c r="AV115" s="670"/>
      <c r="AW115" s="670">
        <f t="shared" si="70"/>
        <v>46</v>
      </c>
      <c r="AX115" s="670">
        <v>21</v>
      </c>
      <c r="AY115" s="670">
        <v>1</v>
      </c>
      <c r="AZ115" s="302">
        <v>8</v>
      </c>
    </row>
    <row r="116" spans="1:52" s="125" customFormat="1" ht="12.9" customHeight="1">
      <c r="A116" s="283" t="s">
        <v>72</v>
      </c>
      <c r="B116" s="58">
        <v>260</v>
      </c>
      <c r="C116" s="997"/>
      <c r="D116" s="58">
        <v>113</v>
      </c>
      <c r="E116" s="58">
        <v>157</v>
      </c>
      <c r="F116" s="997"/>
      <c r="G116" s="58">
        <v>81</v>
      </c>
      <c r="H116" s="58">
        <v>149</v>
      </c>
      <c r="I116" s="997"/>
      <c r="J116" s="58">
        <v>63</v>
      </c>
      <c r="K116" s="58">
        <v>132</v>
      </c>
      <c r="L116" s="997"/>
      <c r="M116" s="58">
        <v>54</v>
      </c>
      <c r="N116" s="58">
        <f t="shared" si="66"/>
        <v>698</v>
      </c>
      <c r="O116" s="284">
        <f t="shared" si="67"/>
        <v>311</v>
      </c>
      <c r="Q116" s="308" t="s">
        <v>72</v>
      </c>
      <c r="R116" s="317">
        <v>3</v>
      </c>
      <c r="S116" s="997"/>
      <c r="T116" s="317">
        <v>3</v>
      </c>
      <c r="U116" s="317">
        <v>1</v>
      </c>
      <c r="V116" s="997"/>
      <c r="W116" s="317">
        <v>0</v>
      </c>
      <c r="X116" s="317">
        <v>9</v>
      </c>
      <c r="Y116" s="997"/>
      <c r="Z116" s="317">
        <v>4</v>
      </c>
      <c r="AA116" s="317">
        <v>33</v>
      </c>
      <c r="AB116" s="997"/>
      <c r="AC116" s="317">
        <v>17</v>
      </c>
      <c r="AD116" s="317">
        <f t="shared" si="71"/>
        <v>46</v>
      </c>
      <c r="AE116" s="284">
        <f t="shared" si="72"/>
        <v>24</v>
      </c>
      <c r="AG116" s="308" t="s">
        <v>72</v>
      </c>
      <c r="AH116" s="317">
        <v>7</v>
      </c>
      <c r="AI116" s="317">
        <v>5</v>
      </c>
      <c r="AJ116" s="317">
        <v>5</v>
      </c>
      <c r="AK116" s="317">
        <v>4</v>
      </c>
      <c r="AL116" s="317">
        <f t="shared" si="68"/>
        <v>21</v>
      </c>
      <c r="AM116" s="317">
        <v>13</v>
      </c>
      <c r="AN116" s="317">
        <v>0</v>
      </c>
      <c r="AO116" s="317">
        <f t="shared" si="69"/>
        <v>13</v>
      </c>
      <c r="AP116" s="284">
        <v>3</v>
      </c>
      <c r="AR116" s="308" t="s">
        <v>204</v>
      </c>
      <c r="AS116" s="670">
        <v>18</v>
      </c>
      <c r="AT116" s="670">
        <v>5</v>
      </c>
      <c r="AU116" s="670"/>
      <c r="AV116" s="670"/>
      <c r="AW116" s="670">
        <f t="shared" si="70"/>
        <v>23</v>
      </c>
      <c r="AX116" s="670">
        <v>7</v>
      </c>
      <c r="AY116" s="670">
        <v>0</v>
      </c>
      <c r="AZ116" s="302">
        <v>1</v>
      </c>
    </row>
    <row r="117" spans="1:52" s="125" customFormat="1" ht="12.9" customHeight="1">
      <c r="A117" s="281" t="s">
        <v>73</v>
      </c>
      <c r="B117" s="717"/>
      <c r="C117" s="1007"/>
      <c r="D117" s="717"/>
      <c r="E117" s="717"/>
      <c r="F117" s="1007"/>
      <c r="G117" s="717"/>
      <c r="H117" s="272"/>
      <c r="I117" s="1003"/>
      <c r="J117" s="272"/>
      <c r="K117" s="272"/>
      <c r="L117" s="1003"/>
      <c r="M117" s="272"/>
      <c r="N117" s="58"/>
      <c r="O117" s="284"/>
      <c r="P117" s="714"/>
      <c r="Q117" s="295" t="s">
        <v>73</v>
      </c>
      <c r="R117" s="718"/>
      <c r="S117" s="1007"/>
      <c r="T117" s="718"/>
      <c r="U117" s="718"/>
      <c r="V117" s="1007"/>
      <c r="W117" s="718"/>
      <c r="X117" s="592"/>
      <c r="Y117" s="1003"/>
      <c r="Z117" s="592"/>
      <c r="AA117" s="592"/>
      <c r="AB117" s="1003"/>
      <c r="AC117" s="592"/>
      <c r="AD117" s="317">
        <f t="shared" si="71"/>
        <v>0</v>
      </c>
      <c r="AE117" s="284">
        <f t="shared" si="72"/>
        <v>0</v>
      </c>
      <c r="AG117" s="295" t="s">
        <v>73</v>
      </c>
      <c r="AH117" s="592"/>
      <c r="AI117" s="592"/>
      <c r="AJ117" s="592"/>
      <c r="AK117" s="592"/>
      <c r="AL117" s="317"/>
      <c r="AM117" s="592"/>
      <c r="AN117" s="592"/>
      <c r="AO117" s="317"/>
      <c r="AP117" s="282"/>
      <c r="AR117" s="295" t="s">
        <v>73</v>
      </c>
      <c r="AS117" s="670"/>
      <c r="AT117" s="670"/>
      <c r="AU117" s="670"/>
      <c r="AV117" s="670"/>
      <c r="AW117" s="670">
        <f t="shared" si="70"/>
        <v>0</v>
      </c>
      <c r="AX117" s="670"/>
      <c r="AY117" s="670"/>
      <c r="AZ117" s="302"/>
    </row>
    <row r="118" spans="1:52" s="125" customFormat="1" ht="12.9" customHeight="1">
      <c r="A118" s="283" t="s">
        <v>74</v>
      </c>
      <c r="B118" s="58">
        <v>926</v>
      </c>
      <c r="C118" s="997"/>
      <c r="D118" s="58">
        <v>435</v>
      </c>
      <c r="E118" s="58">
        <v>489</v>
      </c>
      <c r="F118" s="997"/>
      <c r="G118" s="58">
        <v>234</v>
      </c>
      <c r="H118" s="58">
        <v>358</v>
      </c>
      <c r="I118" s="997"/>
      <c r="J118" s="58">
        <v>180</v>
      </c>
      <c r="K118" s="58">
        <v>292</v>
      </c>
      <c r="L118" s="997"/>
      <c r="M118" s="58">
        <v>141</v>
      </c>
      <c r="N118" s="58">
        <f>+B118+E118+H118+K118</f>
        <v>2065</v>
      </c>
      <c r="O118" s="284">
        <f>+D118+G118+J118+M118</f>
        <v>990</v>
      </c>
      <c r="Q118" s="308" t="s">
        <v>74</v>
      </c>
      <c r="R118" s="317">
        <v>29</v>
      </c>
      <c r="S118" s="997"/>
      <c r="T118" s="317">
        <v>14</v>
      </c>
      <c r="U118" s="317">
        <v>63</v>
      </c>
      <c r="V118" s="997"/>
      <c r="W118" s="317">
        <v>35</v>
      </c>
      <c r="X118" s="317">
        <v>44</v>
      </c>
      <c r="Y118" s="997"/>
      <c r="Z118" s="317">
        <v>28</v>
      </c>
      <c r="AA118" s="317">
        <v>56</v>
      </c>
      <c r="AB118" s="997"/>
      <c r="AC118" s="317">
        <v>28</v>
      </c>
      <c r="AD118" s="317">
        <f t="shared" si="71"/>
        <v>192</v>
      </c>
      <c r="AE118" s="284">
        <f t="shared" si="72"/>
        <v>105</v>
      </c>
      <c r="AG118" s="308" t="s">
        <v>74</v>
      </c>
      <c r="AH118" s="317">
        <v>21</v>
      </c>
      <c r="AI118" s="317">
        <v>12</v>
      </c>
      <c r="AJ118" s="317">
        <v>9</v>
      </c>
      <c r="AK118" s="317">
        <v>8</v>
      </c>
      <c r="AL118" s="317">
        <f t="shared" si="68"/>
        <v>50</v>
      </c>
      <c r="AM118" s="317">
        <v>29</v>
      </c>
      <c r="AN118" s="317">
        <v>14</v>
      </c>
      <c r="AO118" s="317">
        <f t="shared" si="69"/>
        <v>43</v>
      </c>
      <c r="AP118" s="284">
        <v>12</v>
      </c>
      <c r="AR118" s="308" t="s">
        <v>205</v>
      </c>
      <c r="AS118" s="670">
        <v>28</v>
      </c>
      <c r="AT118" s="670">
        <v>26</v>
      </c>
      <c r="AU118" s="670"/>
      <c r="AV118" s="670"/>
      <c r="AW118" s="670">
        <f t="shared" si="70"/>
        <v>54</v>
      </c>
      <c r="AX118" s="670">
        <v>26</v>
      </c>
      <c r="AY118" s="670">
        <v>3</v>
      </c>
      <c r="AZ118" s="302">
        <v>1</v>
      </c>
    </row>
    <row r="119" spans="1:52" s="125" customFormat="1" ht="12.9" customHeight="1">
      <c r="A119" s="283" t="s">
        <v>75</v>
      </c>
      <c r="B119" s="58">
        <v>3984</v>
      </c>
      <c r="C119" s="997"/>
      <c r="D119" s="58">
        <v>1996</v>
      </c>
      <c r="E119" s="58">
        <v>2005</v>
      </c>
      <c r="F119" s="997"/>
      <c r="G119" s="58">
        <v>955</v>
      </c>
      <c r="H119" s="58">
        <v>1591</v>
      </c>
      <c r="I119" s="997"/>
      <c r="J119" s="58">
        <v>747</v>
      </c>
      <c r="K119" s="58">
        <v>1395</v>
      </c>
      <c r="L119" s="997"/>
      <c r="M119" s="58">
        <v>688</v>
      </c>
      <c r="N119" s="58">
        <f>+B119+E119+H119+K119</f>
        <v>8975</v>
      </c>
      <c r="O119" s="284">
        <f>+D119+G119+J119+M119</f>
        <v>4386</v>
      </c>
      <c r="Q119" s="308" t="s">
        <v>75</v>
      </c>
      <c r="R119" s="317">
        <v>165</v>
      </c>
      <c r="S119" s="997"/>
      <c r="T119" s="317">
        <v>88</v>
      </c>
      <c r="U119" s="317">
        <v>135</v>
      </c>
      <c r="V119" s="997"/>
      <c r="W119" s="317">
        <v>71</v>
      </c>
      <c r="X119" s="317">
        <v>79</v>
      </c>
      <c r="Y119" s="997"/>
      <c r="Z119" s="317">
        <v>38</v>
      </c>
      <c r="AA119" s="317">
        <v>145</v>
      </c>
      <c r="AB119" s="997"/>
      <c r="AC119" s="317">
        <v>76</v>
      </c>
      <c r="AD119" s="317">
        <f t="shared" si="71"/>
        <v>524</v>
      </c>
      <c r="AE119" s="284">
        <f t="shared" si="72"/>
        <v>273</v>
      </c>
      <c r="AG119" s="308" t="s">
        <v>75</v>
      </c>
      <c r="AH119" s="317">
        <v>76</v>
      </c>
      <c r="AI119" s="317">
        <v>45</v>
      </c>
      <c r="AJ119" s="317">
        <v>38</v>
      </c>
      <c r="AK119" s="317">
        <v>32</v>
      </c>
      <c r="AL119" s="317">
        <f t="shared" si="68"/>
        <v>191</v>
      </c>
      <c r="AM119" s="317">
        <v>138</v>
      </c>
      <c r="AN119" s="317">
        <v>45</v>
      </c>
      <c r="AO119" s="317">
        <f t="shared" si="69"/>
        <v>183</v>
      </c>
      <c r="AP119" s="284">
        <v>24</v>
      </c>
      <c r="AR119" s="308" t="s">
        <v>206</v>
      </c>
      <c r="AS119" s="670">
        <v>79</v>
      </c>
      <c r="AT119" s="670">
        <v>147</v>
      </c>
      <c r="AU119" s="670">
        <v>1</v>
      </c>
      <c r="AV119" s="670"/>
      <c r="AW119" s="670">
        <f t="shared" si="70"/>
        <v>227</v>
      </c>
      <c r="AX119" s="670">
        <v>121</v>
      </c>
      <c r="AY119" s="670">
        <v>7</v>
      </c>
      <c r="AZ119" s="302">
        <v>23</v>
      </c>
    </row>
    <row r="120" spans="1:52" s="125" customFormat="1" ht="12.9" customHeight="1">
      <c r="A120" s="281" t="s">
        <v>76</v>
      </c>
      <c r="B120" s="272"/>
      <c r="C120" s="1003"/>
      <c r="D120" s="272"/>
      <c r="E120" s="272"/>
      <c r="F120" s="1003"/>
      <c r="G120" s="272"/>
      <c r="H120" s="272"/>
      <c r="I120" s="1003"/>
      <c r="J120" s="272"/>
      <c r="K120" s="272"/>
      <c r="L120" s="1003"/>
      <c r="M120" s="272"/>
      <c r="N120" s="58"/>
      <c r="O120" s="284"/>
      <c r="P120" s="714"/>
      <c r="Q120" s="295" t="s">
        <v>76</v>
      </c>
      <c r="R120" s="592"/>
      <c r="S120" s="1003"/>
      <c r="T120" s="592"/>
      <c r="U120" s="592"/>
      <c r="V120" s="1003"/>
      <c r="W120" s="592"/>
      <c r="X120" s="592"/>
      <c r="Y120" s="1003"/>
      <c r="Z120" s="592"/>
      <c r="AA120" s="592"/>
      <c r="AB120" s="1003"/>
      <c r="AC120" s="592"/>
      <c r="AD120" s="317">
        <f t="shared" si="71"/>
        <v>0</v>
      </c>
      <c r="AE120" s="284">
        <f t="shared" si="72"/>
        <v>0</v>
      </c>
      <c r="AG120" s="295" t="s">
        <v>76</v>
      </c>
      <c r="AH120" s="592"/>
      <c r="AI120" s="592"/>
      <c r="AJ120" s="592"/>
      <c r="AK120" s="592"/>
      <c r="AL120" s="317"/>
      <c r="AM120" s="592"/>
      <c r="AN120" s="592"/>
      <c r="AO120" s="317"/>
      <c r="AP120" s="282"/>
      <c r="AR120" s="295" t="s">
        <v>76</v>
      </c>
      <c r="AS120" s="670"/>
      <c r="AT120" s="670"/>
      <c r="AU120" s="670"/>
      <c r="AV120" s="670"/>
      <c r="AW120" s="670">
        <f t="shared" si="70"/>
        <v>0</v>
      </c>
      <c r="AX120" s="670"/>
      <c r="AY120" s="670"/>
      <c r="AZ120" s="302"/>
    </row>
    <row r="121" spans="1:52" s="125" customFormat="1" ht="12.9" customHeight="1">
      <c r="A121" s="283" t="s">
        <v>77</v>
      </c>
      <c r="B121" s="717"/>
      <c r="C121" s="1007"/>
      <c r="D121" s="717"/>
      <c r="E121" s="717"/>
      <c r="F121" s="1007"/>
      <c r="G121" s="717"/>
      <c r="H121" s="58">
        <v>714</v>
      </c>
      <c r="I121" s="997"/>
      <c r="J121" s="58">
        <v>320</v>
      </c>
      <c r="K121" s="58">
        <v>605</v>
      </c>
      <c r="L121" s="997"/>
      <c r="M121" s="58">
        <v>282</v>
      </c>
      <c r="N121" s="58">
        <f>+B121+E121+H121+K121</f>
        <v>1319</v>
      </c>
      <c r="O121" s="284">
        <f>+D121+G121+J121+M121</f>
        <v>602</v>
      </c>
      <c r="Q121" s="308" t="s">
        <v>77</v>
      </c>
      <c r="R121" s="718"/>
      <c r="S121" s="1007"/>
      <c r="T121" s="718"/>
      <c r="U121" s="718"/>
      <c r="V121" s="1007"/>
      <c r="W121" s="718"/>
      <c r="X121" s="317">
        <v>51</v>
      </c>
      <c r="Y121" s="997"/>
      <c r="Z121" s="317">
        <v>24</v>
      </c>
      <c r="AA121" s="317">
        <v>81</v>
      </c>
      <c r="AB121" s="997"/>
      <c r="AC121" s="317">
        <v>48</v>
      </c>
      <c r="AD121" s="317">
        <f t="shared" si="71"/>
        <v>132</v>
      </c>
      <c r="AE121" s="284">
        <f t="shared" si="72"/>
        <v>72</v>
      </c>
      <c r="AG121" s="308" t="s">
        <v>77</v>
      </c>
      <c r="AH121" s="92"/>
      <c r="AI121" s="92"/>
      <c r="AJ121" s="317">
        <v>16</v>
      </c>
      <c r="AK121" s="317">
        <v>15</v>
      </c>
      <c r="AL121" s="317">
        <f t="shared" si="68"/>
        <v>31</v>
      </c>
      <c r="AM121" s="317">
        <v>41</v>
      </c>
      <c r="AN121" s="317">
        <v>2</v>
      </c>
      <c r="AO121" s="317">
        <f t="shared" si="69"/>
        <v>43</v>
      </c>
      <c r="AP121" s="284">
        <v>10</v>
      </c>
      <c r="AR121" s="308" t="s">
        <v>207</v>
      </c>
      <c r="AS121" s="670">
        <v>68</v>
      </c>
      <c r="AT121" s="670">
        <v>4</v>
      </c>
      <c r="AU121" s="670"/>
      <c r="AV121" s="670"/>
      <c r="AW121" s="670">
        <f t="shared" si="70"/>
        <v>72</v>
      </c>
      <c r="AX121" s="670">
        <v>23</v>
      </c>
      <c r="AY121" s="670">
        <v>1</v>
      </c>
      <c r="AZ121" s="302">
        <v>15</v>
      </c>
    </row>
    <row r="122" spans="1:52" s="125" customFormat="1" ht="12.9" customHeight="1">
      <c r="A122" s="283" t="s">
        <v>78</v>
      </c>
      <c r="B122" s="58">
        <v>2406</v>
      </c>
      <c r="C122" s="997"/>
      <c r="D122" s="58">
        <v>1234</v>
      </c>
      <c r="E122" s="58">
        <v>1681</v>
      </c>
      <c r="F122" s="997"/>
      <c r="G122" s="58">
        <v>821</v>
      </c>
      <c r="H122" s="58">
        <v>1163</v>
      </c>
      <c r="I122" s="997"/>
      <c r="J122" s="58">
        <v>536</v>
      </c>
      <c r="K122" s="58">
        <v>971</v>
      </c>
      <c r="L122" s="997"/>
      <c r="M122" s="58">
        <v>462</v>
      </c>
      <c r="N122" s="58">
        <f>+B122+E122+H122+K122</f>
        <v>6221</v>
      </c>
      <c r="O122" s="284">
        <f>+D122+G122+J122+M122</f>
        <v>3053</v>
      </c>
      <c r="Q122" s="308" t="s">
        <v>78</v>
      </c>
      <c r="R122" s="317">
        <v>163</v>
      </c>
      <c r="S122" s="997"/>
      <c r="T122" s="317">
        <v>67</v>
      </c>
      <c r="U122" s="317">
        <v>53</v>
      </c>
      <c r="V122" s="997"/>
      <c r="W122" s="317">
        <v>24</v>
      </c>
      <c r="X122" s="317">
        <v>18</v>
      </c>
      <c r="Y122" s="997"/>
      <c r="Z122" s="317">
        <v>5</v>
      </c>
      <c r="AA122" s="317">
        <v>153</v>
      </c>
      <c r="AB122" s="997"/>
      <c r="AC122" s="317">
        <v>73</v>
      </c>
      <c r="AD122" s="317">
        <f t="shared" si="71"/>
        <v>387</v>
      </c>
      <c r="AE122" s="284">
        <f t="shared" si="72"/>
        <v>169</v>
      </c>
      <c r="AG122" s="308" t="s">
        <v>78</v>
      </c>
      <c r="AH122" s="317">
        <v>41</v>
      </c>
      <c r="AI122" s="317">
        <v>23</v>
      </c>
      <c r="AJ122" s="317">
        <v>19</v>
      </c>
      <c r="AK122" s="317">
        <v>18</v>
      </c>
      <c r="AL122" s="317">
        <f t="shared" si="68"/>
        <v>101</v>
      </c>
      <c r="AM122" s="317">
        <v>40</v>
      </c>
      <c r="AN122" s="317">
        <v>53</v>
      </c>
      <c r="AO122" s="317">
        <f t="shared" si="69"/>
        <v>93</v>
      </c>
      <c r="AP122" s="284">
        <v>23</v>
      </c>
      <c r="AR122" s="308" t="s">
        <v>208</v>
      </c>
      <c r="AS122" s="670">
        <v>93</v>
      </c>
      <c r="AT122" s="670">
        <v>31</v>
      </c>
      <c r="AU122" s="670">
        <v>1</v>
      </c>
      <c r="AV122" s="670"/>
      <c r="AW122" s="670">
        <f t="shared" si="70"/>
        <v>125</v>
      </c>
      <c r="AX122" s="670">
        <v>37</v>
      </c>
      <c r="AY122" s="670">
        <v>2</v>
      </c>
      <c r="AZ122" s="302">
        <v>11</v>
      </c>
    </row>
    <row r="123" spans="1:52" s="125" customFormat="1" ht="12.9" customHeight="1">
      <c r="A123" s="283" t="s">
        <v>79</v>
      </c>
      <c r="B123" s="58">
        <v>1008</v>
      </c>
      <c r="C123" s="997"/>
      <c r="D123" s="58">
        <v>553</v>
      </c>
      <c r="E123" s="58">
        <v>946</v>
      </c>
      <c r="F123" s="997"/>
      <c r="G123" s="58">
        <v>513</v>
      </c>
      <c r="H123" s="58">
        <v>827</v>
      </c>
      <c r="I123" s="997"/>
      <c r="J123" s="58">
        <v>394</v>
      </c>
      <c r="K123" s="58">
        <v>548</v>
      </c>
      <c r="L123" s="997"/>
      <c r="M123" s="58">
        <v>305</v>
      </c>
      <c r="N123" s="58">
        <f>+B123+E123+H123+K123</f>
        <v>3329</v>
      </c>
      <c r="O123" s="284">
        <f>+D123+G123+J123+M123</f>
        <v>1765</v>
      </c>
      <c r="Q123" s="308" t="s">
        <v>79</v>
      </c>
      <c r="R123" s="317">
        <v>179</v>
      </c>
      <c r="S123" s="997"/>
      <c r="T123" s="317">
        <v>101</v>
      </c>
      <c r="U123" s="317">
        <v>107</v>
      </c>
      <c r="V123" s="997"/>
      <c r="W123" s="317">
        <v>61</v>
      </c>
      <c r="X123" s="317">
        <v>189</v>
      </c>
      <c r="Y123" s="997"/>
      <c r="Z123" s="317">
        <v>106</v>
      </c>
      <c r="AA123" s="317">
        <v>109</v>
      </c>
      <c r="AB123" s="997"/>
      <c r="AC123" s="317">
        <v>66</v>
      </c>
      <c r="AD123" s="317">
        <f t="shared" si="71"/>
        <v>584</v>
      </c>
      <c r="AE123" s="284">
        <f t="shared" si="72"/>
        <v>334</v>
      </c>
      <c r="AG123" s="308" t="s">
        <v>79</v>
      </c>
      <c r="AH123" s="317">
        <v>15</v>
      </c>
      <c r="AI123" s="317">
        <v>13</v>
      </c>
      <c r="AJ123" s="317">
        <v>11</v>
      </c>
      <c r="AK123" s="317">
        <v>10</v>
      </c>
      <c r="AL123" s="317">
        <f t="shared" si="68"/>
        <v>49</v>
      </c>
      <c r="AM123" s="317">
        <v>49</v>
      </c>
      <c r="AN123" s="317">
        <v>6</v>
      </c>
      <c r="AO123" s="317">
        <f t="shared" si="69"/>
        <v>55</v>
      </c>
      <c r="AP123" s="284">
        <v>2</v>
      </c>
      <c r="AR123" s="308" t="s">
        <v>209</v>
      </c>
      <c r="AS123" s="670">
        <v>54</v>
      </c>
      <c r="AT123" s="670">
        <v>14</v>
      </c>
      <c r="AU123" s="670">
        <v>4</v>
      </c>
      <c r="AV123" s="670"/>
      <c r="AW123" s="670">
        <f t="shared" si="70"/>
        <v>72</v>
      </c>
      <c r="AX123" s="670">
        <v>38</v>
      </c>
      <c r="AY123" s="670">
        <v>5</v>
      </c>
      <c r="AZ123" s="302">
        <v>22</v>
      </c>
    </row>
    <row r="124" spans="1:52" s="125" customFormat="1" ht="12.9" customHeight="1">
      <c r="A124" s="283" t="s">
        <v>80</v>
      </c>
      <c r="B124" s="58">
        <v>1225</v>
      </c>
      <c r="C124" s="997"/>
      <c r="D124" s="58">
        <v>603</v>
      </c>
      <c r="E124" s="58">
        <v>786</v>
      </c>
      <c r="F124" s="997"/>
      <c r="G124" s="58">
        <v>404</v>
      </c>
      <c r="H124" s="58">
        <v>439</v>
      </c>
      <c r="I124" s="997"/>
      <c r="J124" s="58">
        <v>188</v>
      </c>
      <c r="K124" s="58">
        <v>286</v>
      </c>
      <c r="L124" s="997"/>
      <c r="M124" s="58">
        <v>113</v>
      </c>
      <c r="N124" s="58">
        <f>+B124+E124+H124+K124</f>
        <v>2736</v>
      </c>
      <c r="O124" s="284">
        <f>+D124+G124+J124+M124</f>
        <v>1308</v>
      </c>
      <c r="Q124" s="308" t="s">
        <v>80</v>
      </c>
      <c r="R124" s="317">
        <v>139</v>
      </c>
      <c r="S124" s="997"/>
      <c r="T124" s="317">
        <v>75</v>
      </c>
      <c r="U124" s="317">
        <v>69</v>
      </c>
      <c r="V124" s="997"/>
      <c r="W124" s="317">
        <v>41</v>
      </c>
      <c r="X124" s="317">
        <v>56</v>
      </c>
      <c r="Y124" s="997"/>
      <c r="Z124" s="317">
        <v>19</v>
      </c>
      <c r="AA124" s="317">
        <v>22</v>
      </c>
      <c r="AB124" s="997"/>
      <c r="AC124" s="317">
        <v>7</v>
      </c>
      <c r="AD124" s="317">
        <f t="shared" si="71"/>
        <v>286</v>
      </c>
      <c r="AE124" s="284">
        <f t="shared" si="72"/>
        <v>142</v>
      </c>
      <c r="AG124" s="308" t="s">
        <v>80</v>
      </c>
      <c r="AH124" s="317">
        <v>17</v>
      </c>
      <c r="AI124" s="317">
        <v>13</v>
      </c>
      <c r="AJ124" s="317">
        <v>11</v>
      </c>
      <c r="AK124" s="317">
        <v>9</v>
      </c>
      <c r="AL124" s="317">
        <f t="shared" si="68"/>
        <v>50</v>
      </c>
      <c r="AM124" s="317">
        <v>27</v>
      </c>
      <c r="AN124" s="317">
        <v>35</v>
      </c>
      <c r="AO124" s="317">
        <f t="shared" si="69"/>
        <v>62</v>
      </c>
      <c r="AP124" s="284">
        <v>11</v>
      </c>
      <c r="AR124" s="308" t="s">
        <v>210</v>
      </c>
      <c r="AS124" s="670">
        <v>52</v>
      </c>
      <c r="AT124" s="670">
        <v>15</v>
      </c>
      <c r="AU124" s="670">
        <v>2</v>
      </c>
      <c r="AV124" s="670">
        <v>3</v>
      </c>
      <c r="AW124" s="670">
        <f t="shared" si="70"/>
        <v>72</v>
      </c>
      <c r="AX124" s="670">
        <v>22</v>
      </c>
      <c r="AY124" s="670">
        <v>2</v>
      </c>
      <c r="AZ124" s="302">
        <v>1</v>
      </c>
    </row>
    <row r="125" spans="1:52" s="125" customFormat="1" ht="12.9" customHeight="1">
      <c r="A125" s="283" t="s">
        <v>81</v>
      </c>
      <c r="B125" s="58">
        <v>252</v>
      </c>
      <c r="C125" s="997"/>
      <c r="D125" s="58">
        <v>116</v>
      </c>
      <c r="E125" s="58">
        <v>184</v>
      </c>
      <c r="F125" s="997"/>
      <c r="G125" s="58">
        <v>93</v>
      </c>
      <c r="H125" s="58">
        <v>767</v>
      </c>
      <c r="I125" s="997"/>
      <c r="J125" s="58">
        <v>353</v>
      </c>
      <c r="K125" s="58">
        <v>426</v>
      </c>
      <c r="L125" s="997"/>
      <c r="M125" s="58">
        <v>200</v>
      </c>
      <c r="N125" s="58">
        <f>+B125+E125+H125+K125</f>
        <v>1629</v>
      </c>
      <c r="O125" s="284">
        <f>+D125+G125+J125+M125</f>
        <v>762</v>
      </c>
      <c r="Q125" s="308" t="s">
        <v>81</v>
      </c>
      <c r="R125" s="317">
        <v>70</v>
      </c>
      <c r="S125" s="997"/>
      <c r="T125" s="317">
        <v>38</v>
      </c>
      <c r="U125" s="317">
        <v>18</v>
      </c>
      <c r="V125" s="997"/>
      <c r="W125" s="317">
        <v>8</v>
      </c>
      <c r="X125" s="317">
        <v>59</v>
      </c>
      <c r="Y125" s="997"/>
      <c r="Z125" s="317">
        <v>25</v>
      </c>
      <c r="AA125" s="317">
        <v>45</v>
      </c>
      <c r="AB125" s="997"/>
      <c r="AC125" s="317">
        <v>22</v>
      </c>
      <c r="AD125" s="317">
        <f t="shared" si="71"/>
        <v>192</v>
      </c>
      <c r="AE125" s="284">
        <f t="shared" si="72"/>
        <v>93</v>
      </c>
      <c r="AG125" s="308" t="s">
        <v>81</v>
      </c>
      <c r="AH125" s="317">
        <v>4</v>
      </c>
      <c r="AI125" s="317">
        <v>4</v>
      </c>
      <c r="AJ125" s="317">
        <v>15</v>
      </c>
      <c r="AK125" s="317">
        <v>9</v>
      </c>
      <c r="AL125" s="317">
        <f t="shared" si="68"/>
        <v>32</v>
      </c>
      <c r="AM125" s="317">
        <v>43</v>
      </c>
      <c r="AN125" s="317">
        <v>3</v>
      </c>
      <c r="AO125" s="317">
        <f t="shared" si="69"/>
        <v>46</v>
      </c>
      <c r="AP125" s="284">
        <v>6</v>
      </c>
      <c r="AR125" s="308" t="s">
        <v>211</v>
      </c>
      <c r="AS125" s="670">
        <v>33</v>
      </c>
      <c r="AT125" s="670">
        <v>14</v>
      </c>
      <c r="AU125" s="670">
        <v>0</v>
      </c>
      <c r="AV125" s="670">
        <v>6</v>
      </c>
      <c r="AW125" s="670">
        <f t="shared" si="70"/>
        <v>53</v>
      </c>
      <c r="AX125" s="670">
        <v>17</v>
      </c>
      <c r="AY125" s="670">
        <v>4</v>
      </c>
      <c r="AZ125" s="302">
        <v>7</v>
      </c>
    </row>
    <row r="126" spans="1:52" s="125" customFormat="1" ht="12.9" customHeight="1">
      <c r="A126" s="281" t="s">
        <v>82</v>
      </c>
      <c r="B126" s="717"/>
      <c r="C126" s="1007"/>
      <c r="D126" s="717"/>
      <c r="E126" s="717"/>
      <c r="F126" s="1007"/>
      <c r="G126" s="717"/>
      <c r="H126" s="272"/>
      <c r="I126" s="1003"/>
      <c r="J126" s="272"/>
      <c r="K126" s="272"/>
      <c r="L126" s="1003"/>
      <c r="M126" s="272"/>
      <c r="N126" s="58"/>
      <c r="O126" s="284"/>
      <c r="P126" s="714"/>
      <c r="Q126" s="295" t="s">
        <v>82</v>
      </c>
      <c r="R126" s="718"/>
      <c r="S126" s="1007"/>
      <c r="T126" s="718"/>
      <c r="U126" s="718"/>
      <c r="V126" s="1007"/>
      <c r="W126" s="718"/>
      <c r="X126" s="592"/>
      <c r="Y126" s="1003"/>
      <c r="Z126" s="592"/>
      <c r="AA126" s="592"/>
      <c r="AB126" s="1003"/>
      <c r="AC126" s="592"/>
      <c r="AD126" s="317">
        <f t="shared" si="71"/>
        <v>0</v>
      </c>
      <c r="AE126" s="284">
        <f t="shared" si="72"/>
        <v>0</v>
      </c>
      <c r="AG126" s="295" t="s">
        <v>82</v>
      </c>
      <c r="AH126" s="592"/>
      <c r="AI126" s="592"/>
      <c r="AJ126" s="592"/>
      <c r="AK126" s="592"/>
      <c r="AL126" s="317"/>
      <c r="AM126" s="592"/>
      <c r="AN126" s="592"/>
      <c r="AO126" s="317"/>
      <c r="AP126" s="282"/>
      <c r="AR126" s="295" t="s">
        <v>82</v>
      </c>
      <c r="AS126" s="670"/>
      <c r="AT126" s="670"/>
      <c r="AU126" s="670"/>
      <c r="AV126" s="670"/>
      <c r="AW126" s="670">
        <f t="shared" si="70"/>
        <v>0</v>
      </c>
      <c r="AX126" s="670"/>
      <c r="AY126" s="670"/>
      <c r="AZ126" s="302"/>
    </row>
    <row r="127" spans="1:52" s="125" customFormat="1" ht="12.9" customHeight="1">
      <c r="A127" s="283" t="s">
        <v>83</v>
      </c>
      <c r="B127" s="58">
        <v>375</v>
      </c>
      <c r="C127" s="997"/>
      <c r="D127" s="58">
        <v>209</v>
      </c>
      <c r="E127" s="58">
        <v>265</v>
      </c>
      <c r="F127" s="997"/>
      <c r="G127" s="58">
        <v>136</v>
      </c>
      <c r="H127" s="58">
        <v>2838</v>
      </c>
      <c r="I127" s="997"/>
      <c r="J127" s="58">
        <v>1543</v>
      </c>
      <c r="K127" s="58">
        <v>1767</v>
      </c>
      <c r="L127" s="997"/>
      <c r="M127" s="58">
        <v>968</v>
      </c>
      <c r="N127" s="58">
        <f>+B127+E127+H127+K127</f>
        <v>5245</v>
      </c>
      <c r="O127" s="284">
        <f>+D127+G127+J127+M127</f>
        <v>2856</v>
      </c>
      <c r="Q127" s="308" t="s">
        <v>83</v>
      </c>
      <c r="R127" s="317">
        <v>67</v>
      </c>
      <c r="S127" s="997"/>
      <c r="T127" s="317">
        <v>30</v>
      </c>
      <c r="U127" s="317">
        <v>11</v>
      </c>
      <c r="V127" s="997"/>
      <c r="W127" s="317">
        <v>7</v>
      </c>
      <c r="X127" s="317">
        <v>366</v>
      </c>
      <c r="Y127" s="997"/>
      <c r="Z127" s="317">
        <v>203</v>
      </c>
      <c r="AA127" s="317">
        <v>366</v>
      </c>
      <c r="AB127" s="997"/>
      <c r="AC127" s="317">
        <v>217</v>
      </c>
      <c r="AD127" s="317">
        <f t="shared" si="71"/>
        <v>810</v>
      </c>
      <c r="AE127" s="284">
        <f t="shared" si="72"/>
        <v>457</v>
      </c>
      <c r="AG127" s="308" t="s">
        <v>83</v>
      </c>
      <c r="AH127" s="317">
        <v>6</v>
      </c>
      <c r="AI127" s="317">
        <v>7</v>
      </c>
      <c r="AJ127" s="317">
        <v>63</v>
      </c>
      <c r="AK127" s="317">
        <v>38</v>
      </c>
      <c r="AL127" s="317">
        <f t="shared" si="68"/>
        <v>114</v>
      </c>
      <c r="AM127" s="317">
        <v>138</v>
      </c>
      <c r="AN127" s="317">
        <v>7</v>
      </c>
      <c r="AO127" s="317">
        <f t="shared" si="69"/>
        <v>145</v>
      </c>
      <c r="AP127" s="284">
        <v>23</v>
      </c>
      <c r="AR127" s="308" t="s">
        <v>212</v>
      </c>
      <c r="AS127" s="670">
        <v>139</v>
      </c>
      <c r="AT127" s="670">
        <v>93</v>
      </c>
      <c r="AU127" s="670"/>
      <c r="AV127" s="670"/>
      <c r="AW127" s="670">
        <f t="shared" si="70"/>
        <v>232</v>
      </c>
      <c r="AX127" s="670">
        <v>97</v>
      </c>
      <c r="AY127" s="670">
        <v>20</v>
      </c>
      <c r="AZ127" s="302">
        <v>8</v>
      </c>
    </row>
    <row r="128" spans="1:52" s="125" customFormat="1" ht="12.9" customHeight="1">
      <c r="A128" s="283" t="s">
        <v>84</v>
      </c>
      <c r="B128" s="58">
        <v>3361</v>
      </c>
      <c r="C128" s="997"/>
      <c r="D128" s="58">
        <v>1805</v>
      </c>
      <c r="E128" s="58">
        <v>2184</v>
      </c>
      <c r="F128" s="997"/>
      <c r="G128" s="58">
        <v>1188</v>
      </c>
      <c r="H128" s="58">
        <v>1537</v>
      </c>
      <c r="I128" s="997"/>
      <c r="J128" s="58">
        <v>809</v>
      </c>
      <c r="K128" s="58">
        <v>1176</v>
      </c>
      <c r="L128" s="997"/>
      <c r="M128" s="58">
        <v>616</v>
      </c>
      <c r="N128" s="58">
        <f>+B128+E128+H128+K128</f>
        <v>8258</v>
      </c>
      <c r="O128" s="284">
        <f>+D128+G128+J128+M128</f>
        <v>4418</v>
      </c>
      <c r="Q128" s="308" t="s">
        <v>84</v>
      </c>
      <c r="R128" s="317">
        <v>432</v>
      </c>
      <c r="S128" s="997"/>
      <c r="T128" s="317">
        <v>239</v>
      </c>
      <c r="U128" s="317">
        <v>271</v>
      </c>
      <c r="V128" s="997"/>
      <c r="W128" s="317">
        <v>168</v>
      </c>
      <c r="X128" s="317">
        <v>203</v>
      </c>
      <c r="Y128" s="997"/>
      <c r="Z128" s="317">
        <v>115</v>
      </c>
      <c r="AA128" s="317">
        <v>183</v>
      </c>
      <c r="AB128" s="997"/>
      <c r="AC128" s="317">
        <v>90</v>
      </c>
      <c r="AD128" s="317">
        <f t="shared" si="71"/>
        <v>1089</v>
      </c>
      <c r="AE128" s="284">
        <f t="shared" si="72"/>
        <v>612</v>
      </c>
      <c r="AG128" s="308" t="s">
        <v>84</v>
      </c>
      <c r="AH128" s="317">
        <v>60</v>
      </c>
      <c r="AI128" s="317">
        <v>43</v>
      </c>
      <c r="AJ128" s="317">
        <v>33</v>
      </c>
      <c r="AK128" s="317">
        <v>26</v>
      </c>
      <c r="AL128" s="317">
        <f t="shared" si="68"/>
        <v>162</v>
      </c>
      <c r="AM128" s="317">
        <v>121</v>
      </c>
      <c r="AN128" s="317">
        <v>19</v>
      </c>
      <c r="AO128" s="317">
        <f t="shared" si="69"/>
        <v>140</v>
      </c>
      <c r="AP128" s="284">
        <v>17</v>
      </c>
      <c r="AR128" s="308" t="s">
        <v>213</v>
      </c>
      <c r="AS128" s="670">
        <v>150</v>
      </c>
      <c r="AT128" s="670">
        <v>169</v>
      </c>
      <c r="AU128" s="670"/>
      <c r="AV128" s="670"/>
      <c r="AW128" s="670">
        <f t="shared" si="70"/>
        <v>319</v>
      </c>
      <c r="AX128" s="670">
        <v>151</v>
      </c>
      <c r="AY128" s="670">
        <v>33</v>
      </c>
      <c r="AZ128" s="302">
        <v>6</v>
      </c>
    </row>
    <row r="129" spans="1:52" s="125" customFormat="1" ht="12.9" customHeight="1">
      <c r="A129" s="283" t="s">
        <v>85</v>
      </c>
      <c r="B129" s="58">
        <v>2275</v>
      </c>
      <c r="C129" s="997"/>
      <c r="D129" s="58">
        <v>1128</v>
      </c>
      <c r="E129" s="58">
        <v>1724</v>
      </c>
      <c r="F129" s="997"/>
      <c r="G129" s="58">
        <v>876</v>
      </c>
      <c r="H129" s="58">
        <v>1389</v>
      </c>
      <c r="I129" s="997"/>
      <c r="J129" s="58">
        <v>665</v>
      </c>
      <c r="K129" s="58">
        <v>1964</v>
      </c>
      <c r="L129" s="997"/>
      <c r="M129" s="58">
        <v>1034</v>
      </c>
      <c r="N129" s="58">
        <f>+B129+E129+H129+K129</f>
        <v>7352</v>
      </c>
      <c r="O129" s="284">
        <f>+D129+G129+J129+M129</f>
        <v>3703</v>
      </c>
      <c r="Q129" s="308" t="s">
        <v>85</v>
      </c>
      <c r="R129" s="317">
        <v>134</v>
      </c>
      <c r="S129" s="997"/>
      <c r="T129" s="317">
        <v>57</v>
      </c>
      <c r="U129" s="317">
        <v>358</v>
      </c>
      <c r="V129" s="997"/>
      <c r="W129" s="317">
        <v>188</v>
      </c>
      <c r="X129" s="317">
        <v>207</v>
      </c>
      <c r="Y129" s="997"/>
      <c r="Z129" s="317">
        <v>106</v>
      </c>
      <c r="AA129" s="317">
        <v>713</v>
      </c>
      <c r="AB129" s="997"/>
      <c r="AC129" s="317">
        <v>357</v>
      </c>
      <c r="AD129" s="317">
        <f t="shared" si="71"/>
        <v>1412</v>
      </c>
      <c r="AE129" s="284">
        <f t="shared" si="72"/>
        <v>708</v>
      </c>
      <c r="AG129" s="308" t="s">
        <v>85</v>
      </c>
      <c r="AH129" s="317">
        <v>35</v>
      </c>
      <c r="AI129" s="317">
        <v>27</v>
      </c>
      <c r="AJ129" s="317">
        <v>23</v>
      </c>
      <c r="AK129" s="317">
        <v>31</v>
      </c>
      <c r="AL129" s="317">
        <f t="shared" si="68"/>
        <v>116</v>
      </c>
      <c r="AM129" s="317">
        <v>81</v>
      </c>
      <c r="AN129" s="317">
        <v>6</v>
      </c>
      <c r="AO129" s="317">
        <f t="shared" si="69"/>
        <v>87</v>
      </c>
      <c r="AP129" s="284">
        <v>5</v>
      </c>
      <c r="AR129" s="308" t="s">
        <v>214</v>
      </c>
      <c r="AS129" s="670">
        <v>134</v>
      </c>
      <c r="AT129" s="670"/>
      <c r="AU129" s="670">
        <v>18</v>
      </c>
      <c r="AV129" s="670"/>
      <c r="AW129" s="670">
        <f t="shared" si="70"/>
        <v>152</v>
      </c>
      <c r="AX129" s="670">
        <v>114</v>
      </c>
      <c r="AY129" s="670">
        <v>60</v>
      </c>
      <c r="AZ129" s="302">
        <v>2</v>
      </c>
    </row>
    <row r="130" spans="1:52" s="125" customFormat="1" ht="12.9" customHeight="1">
      <c r="A130" s="283" t="s">
        <v>86</v>
      </c>
      <c r="B130" s="58">
        <v>8028</v>
      </c>
      <c r="C130" s="997"/>
      <c r="D130" s="58">
        <v>4423</v>
      </c>
      <c r="E130" s="58">
        <v>4649</v>
      </c>
      <c r="F130" s="997"/>
      <c r="G130" s="58">
        <v>2596</v>
      </c>
      <c r="H130" s="58">
        <v>3702</v>
      </c>
      <c r="I130" s="997"/>
      <c r="J130" s="58">
        <v>1968</v>
      </c>
      <c r="K130" s="58">
        <v>3448</v>
      </c>
      <c r="L130" s="997"/>
      <c r="M130" s="58">
        <v>1815</v>
      </c>
      <c r="N130" s="58">
        <f>+B130+E130+H130+K130</f>
        <v>19827</v>
      </c>
      <c r="O130" s="284">
        <f>+D130+G130+J130+M130</f>
        <v>10802</v>
      </c>
      <c r="Q130" s="308" t="s">
        <v>86</v>
      </c>
      <c r="R130" s="317">
        <v>670</v>
      </c>
      <c r="S130" s="997"/>
      <c r="T130" s="317">
        <v>340</v>
      </c>
      <c r="U130" s="317">
        <v>406</v>
      </c>
      <c r="V130" s="997"/>
      <c r="W130" s="317">
        <v>234</v>
      </c>
      <c r="X130" s="317">
        <v>514</v>
      </c>
      <c r="Y130" s="997"/>
      <c r="Z130" s="317">
        <v>294</v>
      </c>
      <c r="AA130" s="317">
        <v>832</v>
      </c>
      <c r="AB130" s="997"/>
      <c r="AC130" s="317">
        <v>467</v>
      </c>
      <c r="AD130" s="317">
        <f t="shared" si="71"/>
        <v>2422</v>
      </c>
      <c r="AE130" s="284">
        <f t="shared" si="72"/>
        <v>1335</v>
      </c>
      <c r="AG130" s="308" t="s">
        <v>86</v>
      </c>
      <c r="AH130" s="317">
        <v>137</v>
      </c>
      <c r="AI130" s="317">
        <v>92</v>
      </c>
      <c r="AJ130" s="317">
        <v>76</v>
      </c>
      <c r="AK130" s="317">
        <v>82</v>
      </c>
      <c r="AL130" s="317">
        <f t="shared" si="68"/>
        <v>387</v>
      </c>
      <c r="AM130" s="317">
        <v>286</v>
      </c>
      <c r="AN130" s="317">
        <v>76</v>
      </c>
      <c r="AO130" s="317">
        <f t="shared" si="69"/>
        <v>362</v>
      </c>
      <c r="AP130" s="284">
        <v>44</v>
      </c>
      <c r="AR130" s="308" t="s">
        <v>215</v>
      </c>
      <c r="AS130" s="670">
        <v>280</v>
      </c>
      <c r="AT130" s="670">
        <v>272</v>
      </c>
      <c r="AU130" s="670">
        <v>2</v>
      </c>
      <c r="AV130" s="670"/>
      <c r="AW130" s="670">
        <f t="shared" si="70"/>
        <v>554</v>
      </c>
      <c r="AX130" s="670">
        <v>272</v>
      </c>
      <c r="AY130" s="670">
        <v>72</v>
      </c>
      <c r="AZ130" s="302">
        <v>17</v>
      </c>
    </row>
    <row r="131" spans="1:52" s="125" customFormat="1" ht="12.9" customHeight="1">
      <c r="A131" s="283" t="s">
        <v>87</v>
      </c>
      <c r="B131" s="58">
        <v>827</v>
      </c>
      <c r="C131" s="997"/>
      <c r="D131" s="58">
        <v>421</v>
      </c>
      <c r="E131" s="58">
        <v>413</v>
      </c>
      <c r="F131" s="997"/>
      <c r="G131" s="58">
        <v>230</v>
      </c>
      <c r="H131" s="58">
        <v>273</v>
      </c>
      <c r="I131" s="997"/>
      <c r="J131" s="58">
        <v>145</v>
      </c>
      <c r="K131" s="58">
        <v>180</v>
      </c>
      <c r="L131" s="997"/>
      <c r="M131" s="58">
        <v>72</v>
      </c>
      <c r="N131" s="58">
        <f>+B131+E131+H131+K131</f>
        <v>1693</v>
      </c>
      <c r="O131" s="284">
        <f>+D131+G131+J131+M131</f>
        <v>868</v>
      </c>
      <c r="Q131" s="308" t="s">
        <v>87</v>
      </c>
      <c r="R131" s="317">
        <v>143</v>
      </c>
      <c r="S131" s="997"/>
      <c r="T131" s="317">
        <v>81</v>
      </c>
      <c r="U131" s="317">
        <v>42</v>
      </c>
      <c r="V131" s="997"/>
      <c r="W131" s="317">
        <v>30</v>
      </c>
      <c r="X131" s="317">
        <v>38</v>
      </c>
      <c r="Y131" s="997"/>
      <c r="Z131" s="317">
        <v>27</v>
      </c>
      <c r="AA131" s="317">
        <v>30</v>
      </c>
      <c r="AB131" s="997"/>
      <c r="AC131" s="317">
        <v>9</v>
      </c>
      <c r="AD131" s="317">
        <f t="shared" si="71"/>
        <v>253</v>
      </c>
      <c r="AE131" s="284">
        <f t="shared" si="72"/>
        <v>147</v>
      </c>
      <c r="AG131" s="308" t="s">
        <v>87</v>
      </c>
      <c r="AH131" s="317">
        <v>14</v>
      </c>
      <c r="AI131" s="317">
        <v>8</v>
      </c>
      <c r="AJ131" s="317">
        <v>7</v>
      </c>
      <c r="AK131" s="317">
        <v>6</v>
      </c>
      <c r="AL131" s="317">
        <f t="shared" si="68"/>
        <v>35</v>
      </c>
      <c r="AM131" s="317">
        <v>20</v>
      </c>
      <c r="AN131" s="317">
        <v>15</v>
      </c>
      <c r="AO131" s="317">
        <f t="shared" si="69"/>
        <v>35</v>
      </c>
      <c r="AP131" s="284">
        <v>5</v>
      </c>
      <c r="AR131" s="308" t="s">
        <v>216</v>
      </c>
      <c r="AS131" s="670">
        <v>40</v>
      </c>
      <c r="AT131" s="670">
        <v>17</v>
      </c>
      <c r="AU131" s="670"/>
      <c r="AV131" s="670"/>
      <c r="AW131" s="670">
        <f t="shared" si="70"/>
        <v>57</v>
      </c>
      <c r="AX131" s="670">
        <v>30</v>
      </c>
      <c r="AY131" s="670">
        <v>10</v>
      </c>
      <c r="AZ131" s="302">
        <v>0</v>
      </c>
    </row>
    <row r="132" spans="1:52" s="125" customFormat="1" ht="12.9" customHeight="1">
      <c r="A132" s="281" t="s">
        <v>88</v>
      </c>
      <c r="B132" s="717"/>
      <c r="C132" s="1007"/>
      <c r="D132" s="717"/>
      <c r="E132" s="717"/>
      <c r="F132" s="1007"/>
      <c r="G132" s="717"/>
      <c r="H132" s="272"/>
      <c r="I132" s="1003"/>
      <c r="J132" s="272"/>
      <c r="K132" s="272"/>
      <c r="L132" s="1003"/>
      <c r="M132" s="272"/>
      <c r="N132" s="58"/>
      <c r="O132" s="284"/>
      <c r="P132" s="714"/>
      <c r="Q132" s="295" t="s">
        <v>88</v>
      </c>
      <c r="R132" s="592"/>
      <c r="S132" s="1003"/>
      <c r="T132" s="592"/>
      <c r="U132" s="592"/>
      <c r="V132" s="1003"/>
      <c r="W132" s="592"/>
      <c r="X132" s="592"/>
      <c r="Y132" s="1003"/>
      <c r="Z132" s="592"/>
      <c r="AA132" s="592"/>
      <c r="AB132" s="1003"/>
      <c r="AC132" s="592"/>
      <c r="AD132" s="317">
        <f t="shared" si="71"/>
        <v>0</v>
      </c>
      <c r="AE132" s="284">
        <f t="shared" si="72"/>
        <v>0</v>
      </c>
      <c r="AG132" s="295" t="s">
        <v>88</v>
      </c>
      <c r="AH132" s="592"/>
      <c r="AI132" s="592"/>
      <c r="AJ132" s="592"/>
      <c r="AK132" s="592"/>
      <c r="AL132" s="317"/>
      <c r="AM132" s="592"/>
      <c r="AN132" s="592"/>
      <c r="AO132" s="317"/>
      <c r="AP132" s="282"/>
      <c r="AR132" s="295" t="s">
        <v>88</v>
      </c>
      <c r="AS132" s="670"/>
      <c r="AT132" s="670"/>
      <c r="AU132" s="670"/>
      <c r="AV132" s="670"/>
      <c r="AW132" s="670">
        <f t="shared" si="70"/>
        <v>0</v>
      </c>
      <c r="AX132" s="670"/>
      <c r="AY132" s="670"/>
      <c r="AZ132" s="302"/>
    </row>
    <row r="133" spans="1:52" s="125" customFormat="1" ht="12.9" customHeight="1">
      <c r="A133" s="283" t="s">
        <v>89</v>
      </c>
      <c r="B133" s="58">
        <v>255</v>
      </c>
      <c r="C133" s="997"/>
      <c r="D133" s="58">
        <v>94</v>
      </c>
      <c r="E133" s="58">
        <v>162</v>
      </c>
      <c r="F133" s="997"/>
      <c r="G133" s="58">
        <v>64</v>
      </c>
      <c r="H133" s="58">
        <v>104</v>
      </c>
      <c r="I133" s="997"/>
      <c r="J133" s="58">
        <v>40</v>
      </c>
      <c r="K133" s="58">
        <v>55</v>
      </c>
      <c r="L133" s="997"/>
      <c r="M133" s="58">
        <v>22</v>
      </c>
      <c r="N133" s="58">
        <f>+B133+E133+H133+K133</f>
        <v>576</v>
      </c>
      <c r="O133" s="284">
        <f>+D133+G133+J133+M133</f>
        <v>220</v>
      </c>
      <c r="Q133" s="308" t="s">
        <v>89</v>
      </c>
      <c r="R133" s="317">
        <v>16</v>
      </c>
      <c r="S133" s="997"/>
      <c r="T133" s="317">
        <v>9</v>
      </c>
      <c r="U133" s="317">
        <v>37</v>
      </c>
      <c r="V133" s="997"/>
      <c r="W133" s="317">
        <v>13</v>
      </c>
      <c r="X133" s="317">
        <v>41</v>
      </c>
      <c r="Y133" s="997"/>
      <c r="Z133" s="317">
        <v>21</v>
      </c>
      <c r="AA133" s="317">
        <v>11</v>
      </c>
      <c r="AB133" s="997"/>
      <c r="AC133" s="317">
        <v>6</v>
      </c>
      <c r="AD133" s="317">
        <f t="shared" si="71"/>
        <v>105</v>
      </c>
      <c r="AE133" s="284">
        <f t="shared" si="72"/>
        <v>49</v>
      </c>
      <c r="AG133" s="308" t="s">
        <v>89</v>
      </c>
      <c r="AH133" s="317">
        <v>6</v>
      </c>
      <c r="AI133" s="317">
        <v>4</v>
      </c>
      <c r="AJ133" s="317">
        <v>2</v>
      </c>
      <c r="AK133" s="317">
        <v>2</v>
      </c>
      <c r="AL133" s="317">
        <f t="shared" si="68"/>
        <v>14</v>
      </c>
      <c r="AM133" s="317">
        <v>13</v>
      </c>
      <c r="AN133" s="317">
        <v>1</v>
      </c>
      <c r="AO133" s="317">
        <f t="shared" si="69"/>
        <v>14</v>
      </c>
      <c r="AP133" s="284">
        <v>3</v>
      </c>
      <c r="AR133" s="308" t="s">
        <v>217</v>
      </c>
      <c r="AS133" s="670">
        <v>16</v>
      </c>
      <c r="AT133" s="670">
        <v>4</v>
      </c>
      <c r="AU133" s="670"/>
      <c r="AV133" s="670"/>
      <c r="AW133" s="670">
        <f t="shared" si="70"/>
        <v>20</v>
      </c>
      <c r="AX133" s="670">
        <v>7</v>
      </c>
      <c r="AY133" s="670">
        <v>1</v>
      </c>
      <c r="AZ133" s="302">
        <v>4</v>
      </c>
    </row>
    <row r="134" spans="1:52" s="125" customFormat="1" ht="12.9" customHeight="1">
      <c r="A134" s="283" t="s">
        <v>90</v>
      </c>
      <c r="B134" s="58">
        <v>1222</v>
      </c>
      <c r="C134" s="997"/>
      <c r="D134" s="58">
        <v>621</v>
      </c>
      <c r="E134" s="58">
        <v>748</v>
      </c>
      <c r="F134" s="997"/>
      <c r="G134" s="58">
        <v>375</v>
      </c>
      <c r="H134" s="58">
        <v>665</v>
      </c>
      <c r="I134" s="997"/>
      <c r="J134" s="58">
        <v>319</v>
      </c>
      <c r="K134" s="58">
        <v>510</v>
      </c>
      <c r="L134" s="997"/>
      <c r="M134" s="58">
        <v>240</v>
      </c>
      <c r="N134" s="58">
        <f>+B134+E134+H134+K134</f>
        <v>3145</v>
      </c>
      <c r="O134" s="284">
        <f>+D134+G134+J134+M134</f>
        <v>1555</v>
      </c>
      <c r="Q134" s="308" t="s">
        <v>90</v>
      </c>
      <c r="R134" s="317">
        <v>177</v>
      </c>
      <c r="S134" s="997"/>
      <c r="T134" s="317">
        <v>85</v>
      </c>
      <c r="U134" s="317">
        <v>119</v>
      </c>
      <c r="V134" s="997"/>
      <c r="W134" s="317">
        <v>64</v>
      </c>
      <c r="X134" s="317">
        <v>90</v>
      </c>
      <c r="Y134" s="997"/>
      <c r="Z134" s="317">
        <v>45</v>
      </c>
      <c r="AA134" s="317">
        <v>78</v>
      </c>
      <c r="AB134" s="997"/>
      <c r="AC134" s="317">
        <v>39</v>
      </c>
      <c r="AD134" s="317">
        <f t="shared" si="71"/>
        <v>464</v>
      </c>
      <c r="AE134" s="284">
        <f t="shared" si="72"/>
        <v>233</v>
      </c>
      <c r="AG134" s="308" t="s">
        <v>90</v>
      </c>
      <c r="AH134" s="317">
        <v>21</v>
      </c>
      <c r="AI134" s="317">
        <v>16</v>
      </c>
      <c r="AJ134" s="317">
        <v>15</v>
      </c>
      <c r="AK134" s="317">
        <v>13</v>
      </c>
      <c r="AL134" s="317">
        <f t="shared" si="68"/>
        <v>65</v>
      </c>
      <c r="AM134" s="317">
        <v>43</v>
      </c>
      <c r="AN134" s="317">
        <v>12</v>
      </c>
      <c r="AO134" s="317">
        <f t="shared" si="69"/>
        <v>55</v>
      </c>
      <c r="AP134" s="284">
        <v>11</v>
      </c>
      <c r="AR134" s="308" t="s">
        <v>218</v>
      </c>
      <c r="AS134" s="670">
        <v>56</v>
      </c>
      <c r="AT134" s="670">
        <v>54</v>
      </c>
      <c r="AU134" s="670"/>
      <c r="AV134" s="670"/>
      <c r="AW134" s="670">
        <f t="shared" si="70"/>
        <v>110</v>
      </c>
      <c r="AX134" s="670">
        <v>66</v>
      </c>
      <c r="AY134" s="670">
        <v>17</v>
      </c>
      <c r="AZ134" s="302"/>
    </row>
    <row r="135" spans="1:52" s="125" customFormat="1" ht="12.9" customHeight="1">
      <c r="A135" s="283" t="s">
        <v>91</v>
      </c>
      <c r="B135" s="58">
        <v>435</v>
      </c>
      <c r="C135" s="997"/>
      <c r="D135" s="58">
        <v>186</v>
      </c>
      <c r="E135" s="58">
        <v>355</v>
      </c>
      <c r="F135" s="997"/>
      <c r="G135" s="58">
        <v>150</v>
      </c>
      <c r="H135" s="58">
        <v>207</v>
      </c>
      <c r="I135" s="997"/>
      <c r="J135" s="58">
        <v>73</v>
      </c>
      <c r="K135" s="58">
        <v>182</v>
      </c>
      <c r="L135" s="997"/>
      <c r="M135" s="58">
        <v>78</v>
      </c>
      <c r="N135" s="58">
        <f>+B135+E135+H135+K135</f>
        <v>1179</v>
      </c>
      <c r="O135" s="284">
        <f>+D135+G135+J135+M135</f>
        <v>487</v>
      </c>
      <c r="Q135" s="308" t="s">
        <v>91</v>
      </c>
      <c r="R135" s="317">
        <v>55</v>
      </c>
      <c r="S135" s="997"/>
      <c r="T135" s="317">
        <v>23</v>
      </c>
      <c r="U135" s="317">
        <v>17</v>
      </c>
      <c r="V135" s="997"/>
      <c r="W135" s="317">
        <v>7</v>
      </c>
      <c r="X135" s="317">
        <v>25</v>
      </c>
      <c r="Y135" s="997"/>
      <c r="Z135" s="317">
        <v>9</v>
      </c>
      <c r="AA135" s="317">
        <v>17</v>
      </c>
      <c r="AB135" s="997"/>
      <c r="AC135" s="317">
        <v>7</v>
      </c>
      <c r="AD135" s="317">
        <f t="shared" si="71"/>
        <v>114</v>
      </c>
      <c r="AE135" s="284">
        <f t="shared" si="72"/>
        <v>46</v>
      </c>
      <c r="AG135" s="308" t="s">
        <v>91</v>
      </c>
      <c r="AH135" s="317">
        <v>10</v>
      </c>
      <c r="AI135" s="317">
        <v>7</v>
      </c>
      <c r="AJ135" s="317">
        <v>6</v>
      </c>
      <c r="AK135" s="317">
        <v>5</v>
      </c>
      <c r="AL135" s="317">
        <f t="shared" si="68"/>
        <v>28</v>
      </c>
      <c r="AM135" s="317">
        <v>20</v>
      </c>
      <c r="AN135" s="317">
        <v>2</v>
      </c>
      <c r="AO135" s="317">
        <f t="shared" si="69"/>
        <v>22</v>
      </c>
      <c r="AP135" s="284">
        <v>4</v>
      </c>
      <c r="AR135" s="308" t="s">
        <v>219</v>
      </c>
      <c r="AS135" s="670">
        <v>30</v>
      </c>
      <c r="AT135" s="670">
        <v>5</v>
      </c>
      <c r="AU135" s="670"/>
      <c r="AV135" s="670"/>
      <c r="AW135" s="670">
        <f t="shared" si="70"/>
        <v>35</v>
      </c>
      <c r="AX135" s="670">
        <v>20</v>
      </c>
      <c r="AY135" s="670">
        <v>4</v>
      </c>
      <c r="AZ135" s="302"/>
    </row>
    <row r="136" spans="1:52" s="125" customFormat="1" ht="12.9" customHeight="1">
      <c r="A136" s="281" t="s">
        <v>92</v>
      </c>
      <c r="B136" s="272"/>
      <c r="C136" s="1003"/>
      <c r="D136" s="272"/>
      <c r="E136" s="272"/>
      <c r="F136" s="1003"/>
      <c r="G136" s="272"/>
      <c r="H136" s="272"/>
      <c r="I136" s="1003"/>
      <c r="J136" s="272"/>
      <c r="K136" s="272"/>
      <c r="L136" s="1003"/>
      <c r="M136" s="272"/>
      <c r="N136" s="58"/>
      <c r="O136" s="284"/>
      <c r="P136" s="714"/>
      <c r="Q136" s="295" t="s">
        <v>92</v>
      </c>
      <c r="R136" s="592"/>
      <c r="S136" s="1003"/>
      <c r="T136" s="592"/>
      <c r="U136" s="592"/>
      <c r="V136" s="1003"/>
      <c r="W136" s="592"/>
      <c r="X136" s="592"/>
      <c r="Y136" s="1003"/>
      <c r="Z136" s="592"/>
      <c r="AA136" s="592"/>
      <c r="AB136" s="1003"/>
      <c r="AC136" s="592"/>
      <c r="AD136" s="317">
        <f t="shared" si="71"/>
        <v>0</v>
      </c>
      <c r="AE136" s="284">
        <f t="shared" si="72"/>
        <v>0</v>
      </c>
      <c r="AG136" s="295" t="s">
        <v>92</v>
      </c>
      <c r="AH136" s="592"/>
      <c r="AI136" s="592"/>
      <c r="AJ136" s="592"/>
      <c r="AK136" s="592"/>
      <c r="AL136" s="317"/>
      <c r="AM136" s="592"/>
      <c r="AN136" s="592"/>
      <c r="AO136" s="317"/>
      <c r="AP136" s="282"/>
      <c r="AR136" s="295" t="s">
        <v>92</v>
      </c>
      <c r="AS136" s="670"/>
      <c r="AT136" s="670"/>
      <c r="AU136" s="670"/>
      <c r="AV136" s="670"/>
      <c r="AW136" s="670">
        <f t="shared" si="70"/>
        <v>0</v>
      </c>
      <c r="AX136" s="670"/>
      <c r="AY136" s="670"/>
      <c r="AZ136" s="302"/>
    </row>
    <row r="137" spans="1:52" s="125" customFormat="1" ht="12.9" customHeight="1">
      <c r="A137" s="283" t="s">
        <v>93</v>
      </c>
      <c r="B137" s="58">
        <v>3400</v>
      </c>
      <c r="C137" s="997"/>
      <c r="D137" s="58">
        <v>1804</v>
      </c>
      <c r="E137" s="58">
        <v>2099</v>
      </c>
      <c r="F137" s="997"/>
      <c r="G137" s="58">
        <v>1079</v>
      </c>
      <c r="H137" s="58">
        <v>1504</v>
      </c>
      <c r="I137" s="997"/>
      <c r="J137" s="58">
        <v>811</v>
      </c>
      <c r="K137" s="58">
        <v>1388</v>
      </c>
      <c r="L137" s="997"/>
      <c r="M137" s="58">
        <v>749</v>
      </c>
      <c r="N137" s="58">
        <f>+B137+E137+H137+K137</f>
        <v>8391</v>
      </c>
      <c r="O137" s="284">
        <f>+D137+G137+J137+M137</f>
        <v>4443</v>
      </c>
      <c r="Q137" s="308" t="s">
        <v>93</v>
      </c>
      <c r="R137" s="317">
        <v>112</v>
      </c>
      <c r="S137" s="997"/>
      <c r="T137" s="317">
        <v>52</v>
      </c>
      <c r="U137" s="317">
        <v>278</v>
      </c>
      <c r="V137" s="997"/>
      <c r="W137" s="317">
        <v>144</v>
      </c>
      <c r="X137" s="317">
        <v>96</v>
      </c>
      <c r="Y137" s="997"/>
      <c r="Z137" s="317">
        <v>71</v>
      </c>
      <c r="AA137" s="317">
        <v>297</v>
      </c>
      <c r="AB137" s="997"/>
      <c r="AC137" s="317">
        <v>173</v>
      </c>
      <c r="AD137" s="317">
        <f t="shared" si="71"/>
        <v>783</v>
      </c>
      <c r="AE137" s="284">
        <f t="shared" si="72"/>
        <v>440</v>
      </c>
      <c r="AG137" s="308" t="s">
        <v>93</v>
      </c>
      <c r="AH137" s="317">
        <v>57</v>
      </c>
      <c r="AI137" s="317">
        <v>38</v>
      </c>
      <c r="AJ137" s="317">
        <v>30</v>
      </c>
      <c r="AK137" s="317">
        <v>30</v>
      </c>
      <c r="AL137" s="317">
        <f t="shared" si="68"/>
        <v>155</v>
      </c>
      <c r="AM137" s="317">
        <v>133</v>
      </c>
      <c r="AN137" s="317">
        <v>27</v>
      </c>
      <c r="AO137" s="317">
        <f t="shared" si="69"/>
        <v>160</v>
      </c>
      <c r="AP137" s="284">
        <v>19</v>
      </c>
      <c r="AR137" s="308" t="s">
        <v>220</v>
      </c>
      <c r="AS137" s="670">
        <v>127</v>
      </c>
      <c r="AT137" s="670">
        <v>95</v>
      </c>
      <c r="AU137" s="670"/>
      <c r="AV137" s="670"/>
      <c r="AW137" s="670">
        <f t="shared" si="70"/>
        <v>222</v>
      </c>
      <c r="AX137" s="670">
        <v>105</v>
      </c>
      <c r="AY137" s="670">
        <v>9</v>
      </c>
      <c r="AZ137" s="302">
        <v>50</v>
      </c>
    </row>
    <row r="138" spans="1:52" s="125" customFormat="1" ht="12.9" customHeight="1">
      <c r="A138" s="283" t="s">
        <v>94</v>
      </c>
      <c r="B138" s="58">
        <v>2254</v>
      </c>
      <c r="C138" s="997"/>
      <c r="D138" s="58">
        <v>1097</v>
      </c>
      <c r="E138" s="58">
        <v>1462</v>
      </c>
      <c r="F138" s="997"/>
      <c r="G138" s="58">
        <v>751</v>
      </c>
      <c r="H138" s="58">
        <v>1110</v>
      </c>
      <c r="I138" s="997"/>
      <c r="J138" s="58">
        <v>551</v>
      </c>
      <c r="K138" s="58">
        <v>897</v>
      </c>
      <c r="L138" s="997"/>
      <c r="M138" s="58">
        <v>452</v>
      </c>
      <c r="N138" s="58">
        <f>+B138+E138+H138+K138</f>
        <v>5723</v>
      </c>
      <c r="O138" s="284">
        <f>+D138+G138+J138+M138</f>
        <v>2851</v>
      </c>
      <c r="Q138" s="308" t="s">
        <v>94</v>
      </c>
      <c r="R138" s="317">
        <v>136</v>
      </c>
      <c r="S138" s="997"/>
      <c r="T138" s="317">
        <v>63</v>
      </c>
      <c r="U138" s="317">
        <v>111</v>
      </c>
      <c r="V138" s="997"/>
      <c r="W138" s="317">
        <v>45</v>
      </c>
      <c r="X138" s="317">
        <v>145</v>
      </c>
      <c r="Y138" s="997"/>
      <c r="Z138" s="317">
        <v>73</v>
      </c>
      <c r="AA138" s="317">
        <v>152</v>
      </c>
      <c r="AB138" s="997"/>
      <c r="AC138" s="317">
        <v>77</v>
      </c>
      <c r="AD138" s="317">
        <f t="shared" si="71"/>
        <v>544</v>
      </c>
      <c r="AE138" s="284">
        <f t="shared" si="72"/>
        <v>258</v>
      </c>
      <c r="AG138" s="308" t="s">
        <v>94</v>
      </c>
      <c r="AH138" s="317">
        <v>44</v>
      </c>
      <c r="AI138" s="317">
        <v>31</v>
      </c>
      <c r="AJ138" s="317">
        <v>25</v>
      </c>
      <c r="AK138" s="317">
        <v>22</v>
      </c>
      <c r="AL138" s="317">
        <f t="shared" si="68"/>
        <v>122</v>
      </c>
      <c r="AM138" s="317">
        <v>86</v>
      </c>
      <c r="AN138" s="317">
        <v>29</v>
      </c>
      <c r="AO138" s="317">
        <f t="shared" si="69"/>
        <v>115</v>
      </c>
      <c r="AP138" s="284">
        <v>19</v>
      </c>
      <c r="AR138" s="308" t="s">
        <v>221</v>
      </c>
      <c r="AS138" s="670">
        <v>139</v>
      </c>
      <c r="AT138" s="670">
        <v>66</v>
      </c>
      <c r="AU138" s="670"/>
      <c r="AV138" s="670"/>
      <c r="AW138" s="670">
        <f t="shared" si="70"/>
        <v>205</v>
      </c>
      <c r="AX138" s="670">
        <v>100</v>
      </c>
      <c r="AY138" s="670">
        <v>4</v>
      </c>
      <c r="AZ138" s="302">
        <v>16</v>
      </c>
    </row>
    <row r="139" spans="1:52" s="125" customFormat="1" ht="12.9" customHeight="1">
      <c r="A139" s="283" t="s">
        <v>95</v>
      </c>
      <c r="B139" s="58">
        <v>2979</v>
      </c>
      <c r="C139" s="997"/>
      <c r="D139" s="58">
        <v>1569</v>
      </c>
      <c r="E139" s="58">
        <v>1745</v>
      </c>
      <c r="F139" s="997"/>
      <c r="G139" s="58">
        <v>896</v>
      </c>
      <c r="H139" s="58">
        <v>1257</v>
      </c>
      <c r="I139" s="997"/>
      <c r="J139" s="58">
        <v>650</v>
      </c>
      <c r="K139" s="58">
        <v>1117</v>
      </c>
      <c r="L139" s="997"/>
      <c r="M139" s="58">
        <v>594</v>
      </c>
      <c r="N139" s="58">
        <f>+B139+E139+H139+K139</f>
        <v>7098</v>
      </c>
      <c r="O139" s="284">
        <f>+D139+G139+J139+M139</f>
        <v>3709</v>
      </c>
      <c r="Q139" s="308" t="s">
        <v>95</v>
      </c>
      <c r="R139" s="317">
        <v>81</v>
      </c>
      <c r="S139" s="997"/>
      <c r="T139" s="317">
        <v>43</v>
      </c>
      <c r="U139" s="317">
        <v>3</v>
      </c>
      <c r="V139" s="997"/>
      <c r="W139" s="317">
        <v>0</v>
      </c>
      <c r="X139" s="317">
        <v>92</v>
      </c>
      <c r="Y139" s="997"/>
      <c r="Z139" s="317">
        <v>59</v>
      </c>
      <c r="AA139" s="317">
        <v>168</v>
      </c>
      <c r="AB139" s="997"/>
      <c r="AC139" s="317">
        <v>98</v>
      </c>
      <c r="AD139" s="317">
        <f t="shared" si="71"/>
        <v>344</v>
      </c>
      <c r="AE139" s="284">
        <f t="shared" si="72"/>
        <v>200</v>
      </c>
      <c r="AG139" s="308" t="s">
        <v>95</v>
      </c>
      <c r="AH139" s="317">
        <v>73</v>
      </c>
      <c r="AI139" s="317">
        <v>45</v>
      </c>
      <c r="AJ139" s="317">
        <v>30</v>
      </c>
      <c r="AK139" s="317">
        <v>28</v>
      </c>
      <c r="AL139" s="317">
        <f t="shared" si="68"/>
        <v>176</v>
      </c>
      <c r="AM139" s="317">
        <v>84</v>
      </c>
      <c r="AN139" s="317">
        <v>21</v>
      </c>
      <c r="AO139" s="317">
        <f t="shared" si="69"/>
        <v>105</v>
      </c>
      <c r="AP139" s="284">
        <v>15</v>
      </c>
      <c r="AR139" s="308" t="s">
        <v>222</v>
      </c>
      <c r="AS139" s="670">
        <v>242</v>
      </c>
      <c r="AT139" s="670">
        <v>64</v>
      </c>
      <c r="AU139" s="670"/>
      <c r="AV139" s="670"/>
      <c r="AW139" s="670">
        <f t="shared" si="70"/>
        <v>306</v>
      </c>
      <c r="AX139" s="670">
        <v>147</v>
      </c>
      <c r="AY139" s="670"/>
      <c r="AZ139" s="302">
        <v>10</v>
      </c>
    </row>
    <row r="140" spans="1:52" s="125" customFormat="1" ht="12.9" customHeight="1">
      <c r="A140" s="281" t="s">
        <v>96</v>
      </c>
      <c r="B140" s="272"/>
      <c r="C140" s="1003"/>
      <c r="D140" s="272"/>
      <c r="E140" s="272"/>
      <c r="F140" s="1003"/>
      <c r="G140" s="272"/>
      <c r="H140" s="272"/>
      <c r="I140" s="1003"/>
      <c r="J140" s="272"/>
      <c r="K140" s="272"/>
      <c r="L140" s="1003"/>
      <c r="M140" s="272"/>
      <c r="N140" s="58"/>
      <c r="O140" s="284"/>
      <c r="P140" s="714"/>
      <c r="Q140" s="295" t="s">
        <v>96</v>
      </c>
      <c r="R140" s="592"/>
      <c r="S140" s="1003"/>
      <c r="T140" s="592"/>
      <c r="U140" s="592"/>
      <c r="V140" s="1003"/>
      <c r="W140" s="592"/>
      <c r="X140" s="592"/>
      <c r="Y140" s="1003"/>
      <c r="Z140" s="592"/>
      <c r="AA140" s="592"/>
      <c r="AB140" s="1003"/>
      <c r="AC140" s="592"/>
      <c r="AD140" s="317">
        <f t="shared" si="71"/>
        <v>0</v>
      </c>
      <c r="AE140" s="284">
        <f t="shared" si="72"/>
        <v>0</v>
      </c>
      <c r="AG140" s="295" t="s">
        <v>96</v>
      </c>
      <c r="AH140" s="592"/>
      <c r="AI140" s="592"/>
      <c r="AJ140" s="592"/>
      <c r="AK140" s="592"/>
      <c r="AL140" s="317"/>
      <c r="AM140" s="592"/>
      <c r="AN140" s="592"/>
      <c r="AO140" s="317"/>
      <c r="AP140" s="282"/>
      <c r="AR140" s="295" t="s">
        <v>96</v>
      </c>
      <c r="AS140" s="670"/>
      <c r="AT140" s="670"/>
      <c r="AU140" s="670"/>
      <c r="AV140" s="670"/>
      <c r="AW140" s="670"/>
      <c r="AX140" s="670"/>
      <c r="AY140" s="670"/>
      <c r="AZ140" s="302"/>
    </row>
    <row r="141" spans="1:52" s="125" customFormat="1" ht="12.9" customHeight="1">
      <c r="A141" s="283" t="s">
        <v>97</v>
      </c>
      <c r="B141" s="717">
        <v>50</v>
      </c>
      <c r="C141" s="1007"/>
      <c r="D141" s="717">
        <v>13</v>
      </c>
      <c r="E141" s="717">
        <v>76</v>
      </c>
      <c r="F141" s="1007"/>
      <c r="G141" s="717">
        <v>38</v>
      </c>
      <c r="H141" s="717">
        <v>61</v>
      </c>
      <c r="I141" s="1007"/>
      <c r="J141" s="717">
        <v>22</v>
      </c>
      <c r="K141" s="717">
        <v>22</v>
      </c>
      <c r="L141" s="1007"/>
      <c r="M141" s="717">
        <v>17</v>
      </c>
      <c r="N141" s="58">
        <f>+B141+E141+H141+K141</f>
        <v>209</v>
      </c>
      <c r="O141" s="284">
        <f>+D141+G141+J141+M141</f>
        <v>90</v>
      </c>
      <c r="Q141" s="308" t="s">
        <v>97</v>
      </c>
      <c r="R141" s="223">
        <v>4</v>
      </c>
      <c r="S141" s="936"/>
      <c r="T141" s="223">
        <v>2</v>
      </c>
      <c r="U141" s="223">
        <v>6</v>
      </c>
      <c r="V141" s="936"/>
      <c r="W141" s="223">
        <v>4</v>
      </c>
      <c r="X141" s="223">
        <v>7</v>
      </c>
      <c r="Y141" s="936"/>
      <c r="Z141" s="223">
        <v>5</v>
      </c>
      <c r="AA141" s="223">
        <v>2</v>
      </c>
      <c r="AB141" s="936"/>
      <c r="AC141" s="223">
        <v>1</v>
      </c>
      <c r="AD141" s="317">
        <f t="shared" si="71"/>
        <v>19</v>
      </c>
      <c r="AE141" s="284">
        <f t="shared" si="72"/>
        <v>12</v>
      </c>
      <c r="AG141" s="308" t="s">
        <v>97</v>
      </c>
      <c r="AH141" s="223">
        <v>1</v>
      </c>
      <c r="AI141" s="223">
        <v>2</v>
      </c>
      <c r="AJ141" s="223">
        <v>2</v>
      </c>
      <c r="AK141" s="223">
        <v>1</v>
      </c>
      <c r="AL141" s="223">
        <v>6</v>
      </c>
      <c r="AM141" s="223">
        <v>6</v>
      </c>
      <c r="AN141" s="223">
        <v>0</v>
      </c>
      <c r="AO141" s="223">
        <v>6</v>
      </c>
      <c r="AP141" s="452">
        <v>1</v>
      </c>
      <c r="AR141" s="308" t="s">
        <v>223</v>
      </c>
      <c r="AS141" s="670">
        <v>7</v>
      </c>
      <c r="AT141" s="670">
        <v>3</v>
      </c>
      <c r="AU141" s="670"/>
      <c r="AV141" s="670"/>
      <c r="AW141" s="670">
        <f t="shared" si="70"/>
        <v>10</v>
      </c>
      <c r="AX141" s="670">
        <v>4</v>
      </c>
      <c r="AY141" s="670"/>
      <c r="AZ141" s="302">
        <v>2</v>
      </c>
    </row>
    <row r="142" spans="1:52" s="125" customFormat="1" ht="12.9" customHeight="1">
      <c r="A142" s="283" t="s">
        <v>98</v>
      </c>
      <c r="B142" s="58">
        <v>245</v>
      </c>
      <c r="C142" s="997"/>
      <c r="D142" s="58">
        <v>100</v>
      </c>
      <c r="E142" s="58">
        <v>105</v>
      </c>
      <c r="F142" s="997"/>
      <c r="G142" s="58">
        <v>43</v>
      </c>
      <c r="H142" s="58">
        <v>83</v>
      </c>
      <c r="I142" s="997"/>
      <c r="J142" s="58">
        <v>18</v>
      </c>
      <c r="K142" s="58">
        <v>51</v>
      </c>
      <c r="L142" s="997"/>
      <c r="M142" s="58">
        <v>18</v>
      </c>
      <c r="N142" s="58">
        <f>+B142+E142+H142+K142</f>
        <v>484</v>
      </c>
      <c r="O142" s="284">
        <f>+D142+G142+J142+M142</f>
        <v>179</v>
      </c>
      <c r="Q142" s="308" t="s">
        <v>98</v>
      </c>
      <c r="R142" s="317">
        <v>14</v>
      </c>
      <c r="S142" s="997"/>
      <c r="T142" s="317">
        <v>5</v>
      </c>
      <c r="U142" s="317">
        <v>14</v>
      </c>
      <c r="V142" s="997"/>
      <c r="W142" s="317">
        <v>6</v>
      </c>
      <c r="X142" s="317">
        <v>7</v>
      </c>
      <c r="Y142" s="997"/>
      <c r="Z142" s="317">
        <v>2</v>
      </c>
      <c r="AA142" s="317">
        <v>5</v>
      </c>
      <c r="AB142" s="997"/>
      <c r="AC142" s="317">
        <v>2</v>
      </c>
      <c r="AD142" s="317">
        <f t="shared" si="71"/>
        <v>40</v>
      </c>
      <c r="AE142" s="284">
        <f t="shared" si="72"/>
        <v>15</v>
      </c>
      <c r="AG142" s="308" t="s">
        <v>98</v>
      </c>
      <c r="AH142" s="317">
        <v>4</v>
      </c>
      <c r="AI142" s="317">
        <v>3</v>
      </c>
      <c r="AJ142" s="317">
        <v>3</v>
      </c>
      <c r="AK142" s="317">
        <v>3</v>
      </c>
      <c r="AL142" s="317">
        <f t="shared" si="68"/>
        <v>13</v>
      </c>
      <c r="AM142" s="317">
        <v>13</v>
      </c>
      <c r="AN142" s="317">
        <v>1</v>
      </c>
      <c r="AO142" s="317">
        <f t="shared" si="69"/>
        <v>14</v>
      </c>
      <c r="AP142" s="284">
        <v>3</v>
      </c>
      <c r="AR142" s="308" t="s">
        <v>224</v>
      </c>
      <c r="AS142" s="670">
        <v>22</v>
      </c>
      <c r="AT142" s="670"/>
      <c r="AU142" s="670"/>
      <c r="AV142" s="670"/>
      <c r="AW142" s="670">
        <f t="shared" si="70"/>
        <v>22</v>
      </c>
      <c r="AX142" s="670">
        <v>4</v>
      </c>
      <c r="AY142" s="670"/>
      <c r="AZ142" s="302">
        <v>2</v>
      </c>
    </row>
    <row r="143" spans="1:52" s="125" customFormat="1" ht="12.9" customHeight="1">
      <c r="A143" s="283" t="s">
        <v>99</v>
      </c>
      <c r="B143" s="58">
        <v>193</v>
      </c>
      <c r="C143" s="997"/>
      <c r="D143" s="58">
        <v>106</v>
      </c>
      <c r="E143" s="58">
        <v>130</v>
      </c>
      <c r="F143" s="997"/>
      <c r="G143" s="58">
        <v>62</v>
      </c>
      <c r="H143" s="58">
        <v>96</v>
      </c>
      <c r="I143" s="997"/>
      <c r="J143" s="58">
        <v>46</v>
      </c>
      <c r="K143" s="58">
        <v>80</v>
      </c>
      <c r="L143" s="997"/>
      <c r="M143" s="58">
        <v>46</v>
      </c>
      <c r="N143" s="58">
        <f>+B143+E143+H143+K143</f>
        <v>499</v>
      </c>
      <c r="O143" s="284">
        <f>+D143+G143+J143+M143</f>
        <v>260</v>
      </c>
      <c r="Q143" s="308" t="s">
        <v>99</v>
      </c>
      <c r="R143" s="317">
        <v>16</v>
      </c>
      <c r="S143" s="997"/>
      <c r="T143" s="317">
        <v>8</v>
      </c>
      <c r="U143" s="317">
        <v>13</v>
      </c>
      <c r="V143" s="997"/>
      <c r="W143" s="317">
        <v>8</v>
      </c>
      <c r="X143" s="317">
        <v>11</v>
      </c>
      <c r="Y143" s="997"/>
      <c r="Z143" s="317">
        <v>5</v>
      </c>
      <c r="AA143" s="317">
        <v>35</v>
      </c>
      <c r="AB143" s="997"/>
      <c r="AC143" s="317">
        <v>22</v>
      </c>
      <c r="AD143" s="317">
        <f t="shared" si="71"/>
        <v>75</v>
      </c>
      <c r="AE143" s="284">
        <f t="shared" si="72"/>
        <v>43</v>
      </c>
      <c r="AG143" s="308" t="s">
        <v>99</v>
      </c>
      <c r="AH143" s="317">
        <v>5</v>
      </c>
      <c r="AI143" s="317">
        <v>3</v>
      </c>
      <c r="AJ143" s="317">
        <v>3</v>
      </c>
      <c r="AK143" s="317">
        <v>2</v>
      </c>
      <c r="AL143" s="317">
        <f t="shared" si="68"/>
        <v>13</v>
      </c>
      <c r="AM143" s="317">
        <v>10</v>
      </c>
      <c r="AN143" s="317">
        <v>2</v>
      </c>
      <c r="AO143" s="317">
        <f t="shared" si="69"/>
        <v>12</v>
      </c>
      <c r="AP143" s="284">
        <v>2</v>
      </c>
      <c r="AR143" s="308" t="s">
        <v>225</v>
      </c>
      <c r="AS143" s="670">
        <v>19</v>
      </c>
      <c r="AT143" s="670"/>
      <c r="AU143" s="670"/>
      <c r="AV143" s="670"/>
      <c r="AW143" s="670">
        <f t="shared" si="70"/>
        <v>19</v>
      </c>
      <c r="AX143" s="670">
        <v>7</v>
      </c>
      <c r="AY143" s="670"/>
      <c r="AZ143" s="302">
        <v>4</v>
      </c>
    </row>
    <row r="144" spans="1:52" s="125" customFormat="1" ht="12.9" customHeight="1">
      <c r="A144" s="283" t="s">
        <v>100</v>
      </c>
      <c r="B144" s="58">
        <v>97</v>
      </c>
      <c r="C144" s="997"/>
      <c r="D144" s="58">
        <v>41</v>
      </c>
      <c r="E144" s="58">
        <v>41</v>
      </c>
      <c r="F144" s="997"/>
      <c r="G144" s="58">
        <v>16</v>
      </c>
      <c r="H144" s="58">
        <v>35</v>
      </c>
      <c r="I144" s="997"/>
      <c r="J144" s="58">
        <v>22</v>
      </c>
      <c r="K144" s="58">
        <v>17</v>
      </c>
      <c r="L144" s="997"/>
      <c r="M144" s="58">
        <v>10</v>
      </c>
      <c r="N144" s="58">
        <f>+B144+E144+H144+K144</f>
        <v>190</v>
      </c>
      <c r="O144" s="284">
        <f>+D144+G144+J144+M144</f>
        <v>89</v>
      </c>
      <c r="Q144" s="308" t="s">
        <v>100</v>
      </c>
      <c r="R144" s="317">
        <v>7</v>
      </c>
      <c r="S144" s="997"/>
      <c r="T144" s="317">
        <v>2</v>
      </c>
      <c r="U144" s="317">
        <v>6</v>
      </c>
      <c r="V144" s="997"/>
      <c r="W144" s="317">
        <v>1</v>
      </c>
      <c r="X144" s="317">
        <v>4</v>
      </c>
      <c r="Y144" s="997"/>
      <c r="Z144" s="317">
        <v>1</v>
      </c>
      <c r="AA144" s="317">
        <v>0</v>
      </c>
      <c r="AB144" s="997"/>
      <c r="AC144" s="317">
        <v>0</v>
      </c>
      <c r="AD144" s="317">
        <f t="shared" si="71"/>
        <v>17</v>
      </c>
      <c r="AE144" s="284">
        <f t="shared" si="72"/>
        <v>4</v>
      </c>
      <c r="AG144" s="308" t="s">
        <v>100</v>
      </c>
      <c r="AH144" s="317">
        <v>2</v>
      </c>
      <c r="AI144" s="317">
        <v>2</v>
      </c>
      <c r="AJ144" s="317">
        <v>2</v>
      </c>
      <c r="AK144" s="317">
        <v>1</v>
      </c>
      <c r="AL144" s="317">
        <f t="shared" si="68"/>
        <v>7</v>
      </c>
      <c r="AM144" s="317">
        <v>7</v>
      </c>
      <c r="AN144" s="317">
        <v>1</v>
      </c>
      <c r="AO144" s="317">
        <f t="shared" si="69"/>
        <v>8</v>
      </c>
      <c r="AP144" s="284">
        <v>3</v>
      </c>
      <c r="AR144" s="308" t="s">
        <v>226</v>
      </c>
      <c r="AS144" s="670">
        <v>29</v>
      </c>
      <c r="AT144" s="670">
        <v>4</v>
      </c>
      <c r="AU144" s="670"/>
      <c r="AV144" s="670"/>
      <c r="AW144" s="670">
        <f t="shared" si="70"/>
        <v>33</v>
      </c>
      <c r="AX144" s="670">
        <v>13</v>
      </c>
      <c r="AY144" s="670">
        <v>2</v>
      </c>
      <c r="AZ144" s="302">
        <v>5</v>
      </c>
    </row>
    <row r="145" spans="1:57" s="125" customFormat="1" ht="12.9" customHeight="1" thickBot="1">
      <c r="A145" s="286" t="s">
        <v>101</v>
      </c>
      <c r="B145" s="287">
        <v>98</v>
      </c>
      <c r="C145" s="1006"/>
      <c r="D145" s="287">
        <v>48</v>
      </c>
      <c r="E145" s="287">
        <v>69</v>
      </c>
      <c r="F145" s="1006"/>
      <c r="G145" s="287">
        <v>32</v>
      </c>
      <c r="H145" s="287">
        <v>50</v>
      </c>
      <c r="I145" s="1006"/>
      <c r="J145" s="287">
        <v>23</v>
      </c>
      <c r="K145" s="287">
        <v>64</v>
      </c>
      <c r="L145" s="1006"/>
      <c r="M145" s="287">
        <v>32</v>
      </c>
      <c r="N145" s="287">
        <f>+B145+E145+H145+K145</f>
        <v>281</v>
      </c>
      <c r="O145" s="288">
        <f>+D145+G145+J145+M145</f>
        <v>135</v>
      </c>
      <c r="Q145" s="293" t="s">
        <v>101</v>
      </c>
      <c r="R145" s="287">
        <v>10</v>
      </c>
      <c r="S145" s="1006"/>
      <c r="T145" s="287">
        <v>4</v>
      </c>
      <c r="U145" s="287">
        <v>3</v>
      </c>
      <c r="V145" s="1006"/>
      <c r="W145" s="287">
        <v>1</v>
      </c>
      <c r="X145" s="287">
        <v>2</v>
      </c>
      <c r="Y145" s="1006"/>
      <c r="Z145" s="287">
        <v>2</v>
      </c>
      <c r="AA145" s="287">
        <v>10</v>
      </c>
      <c r="AB145" s="1006"/>
      <c r="AC145" s="287">
        <v>5</v>
      </c>
      <c r="AD145" s="287">
        <f t="shared" si="71"/>
        <v>25</v>
      </c>
      <c r="AE145" s="288">
        <v>12</v>
      </c>
      <c r="AG145" s="293" t="s">
        <v>101</v>
      </c>
      <c r="AH145" s="287">
        <v>3</v>
      </c>
      <c r="AI145" s="287">
        <v>2</v>
      </c>
      <c r="AJ145" s="287">
        <v>2</v>
      </c>
      <c r="AK145" s="287">
        <v>3</v>
      </c>
      <c r="AL145" s="287">
        <f t="shared" si="68"/>
        <v>10</v>
      </c>
      <c r="AM145" s="287">
        <v>8</v>
      </c>
      <c r="AN145" s="287">
        <v>2</v>
      </c>
      <c r="AO145" s="287">
        <f t="shared" si="69"/>
        <v>10</v>
      </c>
      <c r="AP145" s="288">
        <v>2</v>
      </c>
      <c r="AR145" s="293" t="s">
        <v>227</v>
      </c>
      <c r="AS145" s="306">
        <v>13</v>
      </c>
      <c r="AT145" s="306"/>
      <c r="AU145" s="306"/>
      <c r="AV145" s="306"/>
      <c r="AW145" s="306">
        <f t="shared" si="70"/>
        <v>13</v>
      </c>
      <c r="AX145" s="306">
        <v>4</v>
      </c>
      <c r="AY145" s="306">
        <v>1</v>
      </c>
      <c r="AZ145" s="307"/>
    </row>
    <row r="146" spans="1:57" s="125" customFormat="1" ht="15" customHeight="1">
      <c r="A146" s="63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Q146" s="65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G146" s="65"/>
      <c r="AH146" s="64"/>
      <c r="AI146" s="64"/>
      <c r="AJ146" s="64"/>
      <c r="AK146" s="64"/>
      <c r="AL146" s="64"/>
      <c r="AM146" s="64"/>
      <c r="AN146" s="64"/>
      <c r="AO146" s="64"/>
      <c r="AP146" s="64"/>
      <c r="AR146" s="65"/>
      <c r="AS146" s="61"/>
      <c r="AT146" s="61"/>
      <c r="AU146" s="61"/>
      <c r="AV146" s="61"/>
      <c r="AW146" s="61"/>
      <c r="AX146" s="61"/>
      <c r="AY146" s="61"/>
      <c r="AZ146" s="61"/>
    </row>
    <row r="147" spans="1:57" s="125" customFormat="1" ht="15" customHeight="1">
      <c r="A147" s="1175" t="s">
        <v>410</v>
      </c>
      <c r="B147" s="1175"/>
      <c r="C147" s="1175"/>
      <c r="D147" s="1175"/>
      <c r="E147" s="1175"/>
      <c r="F147" s="1175"/>
      <c r="G147" s="1175"/>
      <c r="H147" s="1175"/>
      <c r="I147" s="1175"/>
      <c r="J147" s="1175"/>
      <c r="K147" s="1175"/>
      <c r="L147" s="1175"/>
      <c r="M147" s="1175"/>
      <c r="N147" s="1175"/>
      <c r="O147" s="1175"/>
      <c r="P147" s="1175"/>
      <c r="Q147" s="1175" t="s">
        <v>413</v>
      </c>
      <c r="R147" s="1175"/>
      <c r="S147" s="1175"/>
      <c r="T147" s="1175"/>
      <c r="U147" s="1175"/>
      <c r="V147" s="1175"/>
      <c r="W147" s="1175"/>
      <c r="X147" s="1175"/>
      <c r="Y147" s="1175"/>
      <c r="Z147" s="1175"/>
      <c r="AA147" s="1175"/>
      <c r="AB147" s="1175"/>
      <c r="AC147" s="1175"/>
      <c r="AD147" s="1175"/>
      <c r="AE147" s="1175"/>
      <c r="AG147" s="1175" t="s">
        <v>415</v>
      </c>
      <c r="AH147" s="1175"/>
      <c r="AI147" s="1175"/>
      <c r="AJ147" s="1175"/>
      <c r="AK147" s="1175"/>
      <c r="AL147" s="1175"/>
      <c r="AM147" s="1175"/>
      <c r="AN147" s="1175"/>
      <c r="AO147" s="1175"/>
      <c r="AP147" s="1175"/>
      <c r="AR147" s="1182" t="s">
        <v>418</v>
      </c>
      <c r="AS147" s="1182"/>
      <c r="AT147" s="1182"/>
      <c r="AU147" s="1182"/>
      <c r="AV147" s="1182"/>
      <c r="AW147" s="1182"/>
      <c r="AX147" s="1182"/>
      <c r="AY147" s="1182"/>
      <c r="AZ147" s="1182"/>
      <c r="BD147" s="641"/>
      <c r="BE147" s="641"/>
    </row>
    <row r="148" spans="1:57" s="125" customFormat="1" ht="15" customHeight="1">
      <c r="A148" s="1174" t="s">
        <v>293</v>
      </c>
      <c r="B148" s="1174"/>
      <c r="C148" s="1174"/>
      <c r="D148" s="1174"/>
      <c r="E148" s="1174"/>
      <c r="F148" s="1174"/>
      <c r="G148" s="1174"/>
      <c r="H148" s="1174"/>
      <c r="I148" s="1174"/>
      <c r="J148" s="1174"/>
      <c r="K148" s="1174"/>
      <c r="L148" s="1174"/>
      <c r="M148" s="1174"/>
      <c r="N148" s="1174"/>
      <c r="O148" s="1174"/>
      <c r="P148" s="1174"/>
      <c r="Q148" s="1174" t="s">
        <v>293</v>
      </c>
      <c r="R148" s="1174"/>
      <c r="S148" s="1174"/>
      <c r="T148" s="1174"/>
      <c r="U148" s="1174"/>
      <c r="V148" s="1174"/>
      <c r="W148" s="1174"/>
      <c r="X148" s="1174"/>
      <c r="Y148" s="1174"/>
      <c r="Z148" s="1174"/>
      <c r="AA148" s="1174"/>
      <c r="AB148" s="1174"/>
      <c r="AC148" s="1174"/>
      <c r="AD148" s="1174"/>
      <c r="AE148" s="1174"/>
      <c r="AG148" s="1174" t="s">
        <v>293</v>
      </c>
      <c r="AH148" s="1174"/>
      <c r="AI148" s="1174"/>
      <c r="AJ148" s="1174"/>
      <c r="AK148" s="1174"/>
      <c r="AL148" s="1174"/>
      <c r="AM148" s="1174"/>
      <c r="AN148" s="1174"/>
      <c r="AO148" s="1174"/>
      <c r="AP148" s="1174"/>
      <c r="AR148" s="1183" t="s">
        <v>293</v>
      </c>
      <c r="AS148" s="1183"/>
      <c r="AT148" s="1183"/>
      <c r="AU148" s="1183"/>
      <c r="AV148" s="1183"/>
      <c r="AW148" s="1183"/>
      <c r="AX148" s="1183"/>
      <c r="AY148" s="1183"/>
      <c r="AZ148" s="1183"/>
      <c r="BD148" s="13"/>
      <c r="BE148" s="13"/>
    </row>
    <row r="149" spans="1:57" s="125" customFormat="1" ht="15" customHeight="1" thickBot="1">
      <c r="Q149" s="710"/>
      <c r="R149" s="710"/>
      <c r="S149" s="710"/>
      <c r="T149" s="710"/>
      <c r="U149" s="710"/>
      <c r="V149" s="710"/>
      <c r="W149" s="710"/>
      <c r="X149" s="710"/>
      <c r="Y149" s="710"/>
      <c r="Z149" s="710"/>
      <c r="AA149" s="710"/>
      <c r="AB149" s="710"/>
      <c r="AC149" s="710"/>
      <c r="AD149" s="710"/>
      <c r="AE149" s="710"/>
    </row>
    <row r="150" spans="1:57" s="125" customFormat="1" ht="15" customHeight="1">
      <c r="A150" s="1208" t="s">
        <v>0</v>
      </c>
      <c r="B150" s="1122" t="s">
        <v>317</v>
      </c>
      <c r="C150" s="1126"/>
      <c r="D150" s="1123"/>
      <c r="E150" s="1122" t="s">
        <v>318</v>
      </c>
      <c r="F150" s="1126"/>
      <c r="G150" s="1123"/>
      <c r="H150" s="1122" t="s">
        <v>319</v>
      </c>
      <c r="I150" s="1126"/>
      <c r="J150" s="1123"/>
      <c r="K150" s="1122" t="s">
        <v>320</v>
      </c>
      <c r="L150" s="1126"/>
      <c r="M150" s="1123"/>
      <c r="N150" s="1191" t="s">
        <v>1</v>
      </c>
      <c r="O150" s="1192"/>
      <c r="Q150" s="1203" t="s">
        <v>0</v>
      </c>
      <c r="R150" s="1124" t="s">
        <v>317</v>
      </c>
      <c r="S150" s="1126"/>
      <c r="T150" s="1125"/>
      <c r="U150" s="1124" t="s">
        <v>318</v>
      </c>
      <c r="V150" s="1126"/>
      <c r="W150" s="1125"/>
      <c r="X150" s="1124" t="s">
        <v>319</v>
      </c>
      <c r="Y150" s="1126"/>
      <c r="Z150" s="1125"/>
      <c r="AA150" s="1124" t="s">
        <v>320</v>
      </c>
      <c r="AB150" s="1126"/>
      <c r="AC150" s="1125"/>
      <c r="AD150" s="1176" t="s">
        <v>1</v>
      </c>
      <c r="AE150" s="1177"/>
      <c r="AG150" s="1189" t="s">
        <v>144</v>
      </c>
      <c r="AH150" s="1196" t="s">
        <v>358</v>
      </c>
      <c r="AI150" s="1196"/>
      <c r="AJ150" s="1196"/>
      <c r="AK150" s="1196"/>
      <c r="AL150" s="1196"/>
      <c r="AM150" s="1168" t="s">
        <v>323</v>
      </c>
      <c r="AN150" s="1168"/>
      <c r="AO150" s="1168"/>
      <c r="AP150" s="1169" t="s">
        <v>324</v>
      </c>
      <c r="AR150" s="1193" t="s">
        <v>0</v>
      </c>
      <c r="AS150" s="1200" t="s">
        <v>269</v>
      </c>
      <c r="AT150" s="1198"/>
      <c r="AU150" s="1198"/>
      <c r="AV150" s="1198"/>
      <c r="AW150" s="1198"/>
      <c r="AX150" s="1199"/>
      <c r="AY150" s="1156" t="s">
        <v>257</v>
      </c>
      <c r="AZ150" s="1160"/>
    </row>
    <row r="151" spans="1:57" s="125" customFormat="1" ht="27.75" customHeight="1">
      <c r="A151" s="1209"/>
      <c r="B151" s="723" t="s">
        <v>313</v>
      </c>
      <c r="C151" s="842"/>
      <c r="D151" s="723" t="s">
        <v>314</v>
      </c>
      <c r="E151" s="723" t="s">
        <v>313</v>
      </c>
      <c r="F151" s="842"/>
      <c r="G151" s="723" t="s">
        <v>314</v>
      </c>
      <c r="H151" s="723" t="s">
        <v>313</v>
      </c>
      <c r="I151" s="842"/>
      <c r="J151" s="723" t="s">
        <v>314</v>
      </c>
      <c r="K151" s="723" t="s">
        <v>313</v>
      </c>
      <c r="L151" s="842"/>
      <c r="M151" s="723" t="s">
        <v>314</v>
      </c>
      <c r="N151" s="723" t="s">
        <v>313</v>
      </c>
      <c r="O151" s="724" t="s">
        <v>314</v>
      </c>
      <c r="Q151" s="1204"/>
      <c r="R151" s="129" t="s">
        <v>313</v>
      </c>
      <c r="S151" s="1005"/>
      <c r="T151" s="129" t="s">
        <v>314</v>
      </c>
      <c r="U151" s="129" t="s">
        <v>313</v>
      </c>
      <c r="V151" s="1005"/>
      <c r="W151" s="129" t="s">
        <v>314</v>
      </c>
      <c r="X151" s="129" t="s">
        <v>313</v>
      </c>
      <c r="Y151" s="1005"/>
      <c r="Z151" s="129" t="s">
        <v>314</v>
      </c>
      <c r="AA151" s="129" t="s">
        <v>313</v>
      </c>
      <c r="AB151" s="1005"/>
      <c r="AC151" s="129" t="s">
        <v>314</v>
      </c>
      <c r="AD151" s="129" t="s">
        <v>313</v>
      </c>
      <c r="AE151" s="704" t="s">
        <v>314</v>
      </c>
      <c r="AG151" s="1190"/>
      <c r="AH151" s="129" t="s">
        <v>317</v>
      </c>
      <c r="AI151" s="129" t="s">
        <v>318</v>
      </c>
      <c r="AJ151" s="129" t="s">
        <v>319</v>
      </c>
      <c r="AK151" s="129" t="s">
        <v>320</v>
      </c>
      <c r="AL151" s="449" t="s">
        <v>1</v>
      </c>
      <c r="AM151" s="129" t="s">
        <v>474</v>
      </c>
      <c r="AN151" s="129" t="s">
        <v>475</v>
      </c>
      <c r="AO151" s="129" t="s">
        <v>1</v>
      </c>
      <c r="AP151" s="1170"/>
      <c r="AR151" s="1194"/>
      <c r="AS151" s="703" t="s">
        <v>258</v>
      </c>
      <c r="AT151" s="703" t="s">
        <v>259</v>
      </c>
      <c r="AU151" s="725" t="s">
        <v>260</v>
      </c>
      <c r="AV151" s="725" t="s">
        <v>261</v>
      </c>
      <c r="AW151" s="725" t="s">
        <v>1</v>
      </c>
      <c r="AX151" s="725" t="s">
        <v>262</v>
      </c>
      <c r="AY151" s="725" t="s">
        <v>263</v>
      </c>
      <c r="AZ151" s="696" t="s">
        <v>264</v>
      </c>
    </row>
    <row r="152" spans="1:57" s="125" customFormat="1" ht="13.65" customHeight="1">
      <c r="A152" s="281" t="s">
        <v>102</v>
      </c>
      <c r="B152" s="272"/>
      <c r="C152" s="1003"/>
      <c r="D152" s="272"/>
      <c r="E152" s="272"/>
      <c r="F152" s="1003"/>
      <c r="G152" s="272"/>
      <c r="H152" s="272"/>
      <c r="I152" s="1003"/>
      <c r="J152" s="272"/>
      <c r="K152" s="272"/>
      <c r="L152" s="1003"/>
      <c r="M152" s="272"/>
      <c r="N152" s="272"/>
      <c r="O152" s="282"/>
      <c r="P152" s="714"/>
      <c r="Q152" s="295" t="s">
        <v>102</v>
      </c>
      <c r="R152" s="592"/>
      <c r="S152" s="1003"/>
      <c r="T152" s="592"/>
      <c r="U152" s="592"/>
      <c r="V152" s="1003"/>
      <c r="W152" s="592"/>
      <c r="X152" s="592"/>
      <c r="Y152" s="1003"/>
      <c r="Z152" s="592"/>
      <c r="AA152" s="592"/>
      <c r="AB152" s="1003"/>
      <c r="AC152" s="592"/>
      <c r="AD152" s="592"/>
      <c r="AE152" s="282"/>
      <c r="AG152" s="295" t="s">
        <v>102</v>
      </c>
      <c r="AH152" s="592"/>
      <c r="AI152" s="592"/>
      <c r="AJ152" s="592"/>
      <c r="AK152" s="592"/>
      <c r="AL152" s="592"/>
      <c r="AM152" s="592"/>
      <c r="AN152" s="592"/>
      <c r="AO152" s="592"/>
      <c r="AP152" s="282"/>
      <c r="AR152" s="295" t="s">
        <v>102</v>
      </c>
      <c r="AS152" s="67"/>
      <c r="AT152" s="67"/>
      <c r="AU152" s="67"/>
      <c r="AV152" s="67"/>
      <c r="AW152" s="67"/>
      <c r="AX152" s="67"/>
      <c r="AY152" s="67"/>
      <c r="AZ152" s="302"/>
    </row>
    <row r="153" spans="1:57" s="125" customFormat="1" ht="13.65" customHeight="1">
      <c r="A153" s="283" t="s">
        <v>103</v>
      </c>
      <c r="B153" s="58">
        <v>1084</v>
      </c>
      <c r="C153" s="997"/>
      <c r="D153" s="58">
        <v>495</v>
      </c>
      <c r="E153" s="58">
        <v>438</v>
      </c>
      <c r="F153" s="997"/>
      <c r="G153" s="58">
        <v>180</v>
      </c>
      <c r="H153" s="58">
        <v>124</v>
      </c>
      <c r="I153" s="997"/>
      <c r="J153" s="58">
        <v>37</v>
      </c>
      <c r="K153" s="58">
        <v>125</v>
      </c>
      <c r="L153" s="997"/>
      <c r="M153" s="58">
        <v>37</v>
      </c>
      <c r="N153" s="58">
        <f t="shared" ref="N153" si="73">+B153+E153+H153+K153</f>
        <v>1771</v>
      </c>
      <c r="O153" s="284">
        <f t="shared" ref="O153" si="74">+D153+G153+J153+M153</f>
        <v>749</v>
      </c>
      <c r="Q153" s="308" t="s">
        <v>103</v>
      </c>
      <c r="R153" s="317">
        <v>88</v>
      </c>
      <c r="S153" s="997"/>
      <c r="T153" s="317">
        <v>52</v>
      </c>
      <c r="U153" s="317">
        <v>39</v>
      </c>
      <c r="V153" s="997"/>
      <c r="W153" s="317">
        <v>18</v>
      </c>
      <c r="X153" s="317">
        <v>14</v>
      </c>
      <c r="Y153" s="997"/>
      <c r="Z153" s="317">
        <v>8</v>
      </c>
      <c r="AA153" s="317">
        <v>28</v>
      </c>
      <c r="AB153" s="997"/>
      <c r="AC153" s="317">
        <v>10</v>
      </c>
      <c r="AD153" s="317">
        <f t="shared" ref="AD153:AD185" si="75">+R153+U153+X153+AA153</f>
        <v>169</v>
      </c>
      <c r="AE153" s="284">
        <f t="shared" ref="AE153:AE185" si="76">+T153+W153+Z153+AC153</f>
        <v>88</v>
      </c>
      <c r="AG153" s="308" t="s">
        <v>103</v>
      </c>
      <c r="AH153" s="317">
        <v>23</v>
      </c>
      <c r="AI153" s="317">
        <v>12</v>
      </c>
      <c r="AJ153" s="317">
        <v>5</v>
      </c>
      <c r="AK153" s="317">
        <v>5</v>
      </c>
      <c r="AL153" s="317">
        <f t="shared" ref="AL153:AL185" si="77">SUM(AH153:AK153)</f>
        <v>45</v>
      </c>
      <c r="AM153" s="317">
        <v>17</v>
      </c>
      <c r="AN153" s="317">
        <v>0</v>
      </c>
      <c r="AO153" s="317">
        <f t="shared" ref="AO153:AO185" si="78">SUM(AM153:AN153)</f>
        <v>17</v>
      </c>
      <c r="AP153" s="284">
        <v>5</v>
      </c>
      <c r="AR153" s="292" t="s">
        <v>228</v>
      </c>
      <c r="AS153" s="298">
        <v>47</v>
      </c>
      <c r="AT153" s="298">
        <v>1</v>
      </c>
      <c r="AU153" s="298"/>
      <c r="AV153" s="298"/>
      <c r="AW153" s="66">
        <f t="shared" ref="AW153:AW185" si="79">SUM(AS153:AV153)</f>
        <v>48</v>
      </c>
      <c r="AX153" s="298">
        <v>18</v>
      </c>
      <c r="AY153" s="298">
        <v>21</v>
      </c>
      <c r="AZ153" s="299">
        <v>4</v>
      </c>
    </row>
    <row r="154" spans="1:57" s="125" customFormat="1" ht="13.65" customHeight="1">
      <c r="A154" s="283" t="s">
        <v>104</v>
      </c>
      <c r="B154" s="58">
        <v>1063</v>
      </c>
      <c r="C154" s="997"/>
      <c r="D154" s="58">
        <v>507</v>
      </c>
      <c r="E154" s="58">
        <v>391</v>
      </c>
      <c r="F154" s="997"/>
      <c r="G154" s="58">
        <v>162</v>
      </c>
      <c r="H154" s="58">
        <v>301</v>
      </c>
      <c r="I154" s="997"/>
      <c r="J154" s="58">
        <v>112</v>
      </c>
      <c r="K154" s="58">
        <v>255</v>
      </c>
      <c r="L154" s="997"/>
      <c r="M154" s="58">
        <v>104</v>
      </c>
      <c r="N154" s="58">
        <f t="shared" ref="N154:N185" si="80">+B154+E154+H154+K154</f>
        <v>2010</v>
      </c>
      <c r="O154" s="284">
        <f t="shared" ref="O154:O185" si="81">+D154+G154+J154+M154</f>
        <v>885</v>
      </c>
      <c r="Q154" s="308" t="s">
        <v>104</v>
      </c>
      <c r="R154" s="317">
        <v>120</v>
      </c>
      <c r="S154" s="997"/>
      <c r="T154" s="317">
        <v>55</v>
      </c>
      <c r="U154" s="317">
        <v>40</v>
      </c>
      <c r="V154" s="997"/>
      <c r="W154" s="317">
        <v>12</v>
      </c>
      <c r="X154" s="317">
        <v>42</v>
      </c>
      <c r="Y154" s="997"/>
      <c r="Z154" s="317">
        <v>14</v>
      </c>
      <c r="AA154" s="317">
        <v>50</v>
      </c>
      <c r="AB154" s="997"/>
      <c r="AC154" s="317">
        <v>21</v>
      </c>
      <c r="AD154" s="317">
        <f t="shared" si="75"/>
        <v>252</v>
      </c>
      <c r="AE154" s="284">
        <f t="shared" si="76"/>
        <v>102</v>
      </c>
      <c r="AG154" s="308" t="s">
        <v>104</v>
      </c>
      <c r="AH154" s="317">
        <v>16</v>
      </c>
      <c r="AI154" s="317">
        <v>9</v>
      </c>
      <c r="AJ154" s="317">
        <v>9</v>
      </c>
      <c r="AK154" s="317">
        <v>7</v>
      </c>
      <c r="AL154" s="317">
        <f t="shared" si="77"/>
        <v>41</v>
      </c>
      <c r="AM154" s="317">
        <v>22</v>
      </c>
      <c r="AN154" s="317">
        <v>6</v>
      </c>
      <c r="AO154" s="317">
        <f t="shared" si="78"/>
        <v>28</v>
      </c>
      <c r="AP154" s="284">
        <v>5</v>
      </c>
      <c r="AR154" s="292" t="s">
        <v>229</v>
      </c>
      <c r="AS154" s="298">
        <v>43</v>
      </c>
      <c r="AT154" s="298">
        <v>5</v>
      </c>
      <c r="AU154" s="298"/>
      <c r="AV154" s="298">
        <v>1</v>
      </c>
      <c r="AW154" s="66">
        <f t="shared" si="79"/>
        <v>49</v>
      </c>
      <c r="AX154" s="298">
        <v>16</v>
      </c>
      <c r="AY154" s="298">
        <v>16</v>
      </c>
      <c r="AZ154" s="299">
        <v>4</v>
      </c>
    </row>
    <row r="155" spans="1:57" s="125" customFormat="1" ht="13.65" customHeight="1">
      <c r="A155" s="283" t="s">
        <v>105</v>
      </c>
      <c r="B155" s="58">
        <v>416</v>
      </c>
      <c r="C155" s="997"/>
      <c r="D155" s="58">
        <v>208</v>
      </c>
      <c r="E155" s="58">
        <v>175</v>
      </c>
      <c r="F155" s="997"/>
      <c r="G155" s="58">
        <v>70</v>
      </c>
      <c r="H155" s="58">
        <v>109</v>
      </c>
      <c r="I155" s="997"/>
      <c r="J155" s="58">
        <v>58</v>
      </c>
      <c r="K155" s="58">
        <v>136</v>
      </c>
      <c r="L155" s="997"/>
      <c r="M155" s="58">
        <v>68</v>
      </c>
      <c r="N155" s="58">
        <f t="shared" si="80"/>
        <v>836</v>
      </c>
      <c r="O155" s="284">
        <f t="shared" si="81"/>
        <v>404</v>
      </c>
      <c r="Q155" s="308" t="s">
        <v>105</v>
      </c>
      <c r="R155" s="317">
        <v>33</v>
      </c>
      <c r="S155" s="997"/>
      <c r="T155" s="317">
        <v>18</v>
      </c>
      <c r="U155" s="317">
        <v>16</v>
      </c>
      <c r="V155" s="997"/>
      <c r="W155" s="317">
        <v>6</v>
      </c>
      <c r="X155" s="317">
        <v>6</v>
      </c>
      <c r="Y155" s="997"/>
      <c r="Z155" s="317">
        <v>3</v>
      </c>
      <c r="AA155" s="317">
        <v>22</v>
      </c>
      <c r="AB155" s="997"/>
      <c r="AC155" s="317">
        <v>7</v>
      </c>
      <c r="AD155" s="317">
        <f t="shared" si="75"/>
        <v>77</v>
      </c>
      <c r="AE155" s="284">
        <f t="shared" si="76"/>
        <v>34</v>
      </c>
      <c r="AG155" s="308" t="s">
        <v>105</v>
      </c>
      <c r="AH155" s="317">
        <v>8</v>
      </c>
      <c r="AI155" s="317">
        <v>4</v>
      </c>
      <c r="AJ155" s="317">
        <v>3</v>
      </c>
      <c r="AK155" s="317">
        <v>3</v>
      </c>
      <c r="AL155" s="317">
        <f t="shared" si="77"/>
        <v>18</v>
      </c>
      <c r="AM155" s="317">
        <v>13</v>
      </c>
      <c r="AN155" s="317">
        <v>4</v>
      </c>
      <c r="AO155" s="317">
        <f t="shared" si="78"/>
        <v>17</v>
      </c>
      <c r="AP155" s="284">
        <v>3</v>
      </c>
      <c r="AR155" s="292" t="s">
        <v>230</v>
      </c>
      <c r="AS155" s="298">
        <v>22</v>
      </c>
      <c r="AT155" s="298">
        <v>2</v>
      </c>
      <c r="AU155" s="298"/>
      <c r="AV155" s="298"/>
      <c r="AW155" s="66">
        <f t="shared" si="79"/>
        <v>24</v>
      </c>
      <c r="AX155" s="298">
        <v>10</v>
      </c>
      <c r="AY155" s="298"/>
      <c r="AZ155" s="299">
        <v>2</v>
      </c>
    </row>
    <row r="156" spans="1:57" s="125" customFormat="1" ht="13.65" customHeight="1">
      <c r="A156" s="283" t="s">
        <v>106</v>
      </c>
      <c r="B156" s="58">
        <v>628</v>
      </c>
      <c r="C156" s="997"/>
      <c r="D156" s="58">
        <v>270</v>
      </c>
      <c r="E156" s="58">
        <v>268</v>
      </c>
      <c r="F156" s="997"/>
      <c r="G156" s="58">
        <v>106</v>
      </c>
      <c r="H156" s="58">
        <v>102</v>
      </c>
      <c r="I156" s="997"/>
      <c r="J156" s="58">
        <v>37</v>
      </c>
      <c r="K156" s="58">
        <v>120</v>
      </c>
      <c r="L156" s="997"/>
      <c r="M156" s="58">
        <v>50</v>
      </c>
      <c r="N156" s="58">
        <f t="shared" si="80"/>
        <v>1118</v>
      </c>
      <c r="O156" s="284">
        <f t="shared" si="81"/>
        <v>463</v>
      </c>
      <c r="Q156" s="308" t="s">
        <v>106</v>
      </c>
      <c r="R156" s="317">
        <v>52</v>
      </c>
      <c r="S156" s="997"/>
      <c r="T156" s="317">
        <v>15</v>
      </c>
      <c r="U156" s="317">
        <v>50</v>
      </c>
      <c r="V156" s="997"/>
      <c r="W156" s="317">
        <v>21</v>
      </c>
      <c r="X156" s="317">
        <v>28</v>
      </c>
      <c r="Y156" s="997"/>
      <c r="Z156" s="317">
        <v>10</v>
      </c>
      <c r="AA156" s="317">
        <v>14</v>
      </c>
      <c r="AB156" s="997"/>
      <c r="AC156" s="317">
        <v>4</v>
      </c>
      <c r="AD156" s="317">
        <f t="shared" si="75"/>
        <v>144</v>
      </c>
      <c r="AE156" s="284">
        <f t="shared" si="76"/>
        <v>50</v>
      </c>
      <c r="AG156" s="308" t="s">
        <v>106</v>
      </c>
      <c r="AH156" s="317">
        <v>13</v>
      </c>
      <c r="AI156" s="317">
        <v>8</v>
      </c>
      <c r="AJ156" s="317">
        <v>6</v>
      </c>
      <c r="AK156" s="317">
        <v>6</v>
      </c>
      <c r="AL156" s="317">
        <f t="shared" si="77"/>
        <v>33</v>
      </c>
      <c r="AM156" s="317">
        <v>30</v>
      </c>
      <c r="AN156" s="317">
        <v>3</v>
      </c>
      <c r="AO156" s="317">
        <f t="shared" si="78"/>
        <v>33</v>
      </c>
      <c r="AP156" s="284">
        <v>5</v>
      </c>
      <c r="AR156" s="292" t="s">
        <v>231</v>
      </c>
      <c r="AS156" s="298">
        <v>38</v>
      </c>
      <c r="AT156" s="298"/>
      <c r="AU156" s="298"/>
      <c r="AV156" s="298"/>
      <c r="AW156" s="66">
        <f t="shared" si="79"/>
        <v>38</v>
      </c>
      <c r="AX156" s="298">
        <v>17</v>
      </c>
      <c r="AY156" s="298">
        <v>5</v>
      </c>
      <c r="AZ156" s="299">
        <v>4</v>
      </c>
    </row>
    <row r="157" spans="1:57" s="125" customFormat="1" ht="13.65" customHeight="1">
      <c r="A157" s="283" t="s">
        <v>107</v>
      </c>
      <c r="B157" s="58">
        <v>1661</v>
      </c>
      <c r="C157" s="997"/>
      <c r="D157" s="58">
        <v>862</v>
      </c>
      <c r="E157" s="58">
        <v>834</v>
      </c>
      <c r="F157" s="997"/>
      <c r="G157" s="58">
        <v>447</v>
      </c>
      <c r="H157" s="58">
        <v>756</v>
      </c>
      <c r="I157" s="997"/>
      <c r="J157" s="58">
        <v>350</v>
      </c>
      <c r="K157" s="58">
        <v>564</v>
      </c>
      <c r="L157" s="997"/>
      <c r="M157" s="58">
        <v>270</v>
      </c>
      <c r="N157" s="58">
        <f t="shared" si="80"/>
        <v>3815</v>
      </c>
      <c r="O157" s="284">
        <f t="shared" si="81"/>
        <v>1929</v>
      </c>
      <c r="Q157" s="308" t="s">
        <v>107</v>
      </c>
      <c r="R157" s="317">
        <v>255</v>
      </c>
      <c r="S157" s="997"/>
      <c r="T157" s="317">
        <v>126</v>
      </c>
      <c r="U157" s="317">
        <v>166</v>
      </c>
      <c r="V157" s="997"/>
      <c r="W157" s="317">
        <v>86</v>
      </c>
      <c r="X157" s="317">
        <v>172</v>
      </c>
      <c r="Y157" s="997"/>
      <c r="Z157" s="317">
        <v>81</v>
      </c>
      <c r="AA157" s="317">
        <v>99</v>
      </c>
      <c r="AB157" s="997"/>
      <c r="AC157" s="317">
        <v>53</v>
      </c>
      <c r="AD157" s="317">
        <f t="shared" si="75"/>
        <v>692</v>
      </c>
      <c r="AE157" s="284">
        <f t="shared" si="76"/>
        <v>346</v>
      </c>
      <c r="AG157" s="308" t="s">
        <v>107</v>
      </c>
      <c r="AH157" s="317">
        <v>34</v>
      </c>
      <c r="AI157" s="317">
        <v>18</v>
      </c>
      <c r="AJ157" s="317">
        <v>17</v>
      </c>
      <c r="AK157" s="317">
        <v>11</v>
      </c>
      <c r="AL157" s="317">
        <f t="shared" si="77"/>
        <v>80</v>
      </c>
      <c r="AM157" s="317">
        <v>52</v>
      </c>
      <c r="AN157" s="317">
        <v>22</v>
      </c>
      <c r="AO157" s="317">
        <f t="shared" si="78"/>
        <v>74</v>
      </c>
      <c r="AP157" s="284">
        <v>7</v>
      </c>
      <c r="AR157" s="292" t="s">
        <v>232</v>
      </c>
      <c r="AS157" s="62">
        <v>79</v>
      </c>
      <c r="AT157" s="62">
        <v>3</v>
      </c>
      <c r="AU157" s="62">
        <v>2</v>
      </c>
      <c r="AV157" s="62"/>
      <c r="AW157" s="66">
        <f t="shared" si="79"/>
        <v>84</v>
      </c>
      <c r="AX157" s="62">
        <v>54</v>
      </c>
      <c r="AY157" s="62">
        <v>36</v>
      </c>
      <c r="AZ157" s="301">
        <v>15</v>
      </c>
    </row>
    <row r="158" spans="1:57" s="125" customFormat="1" ht="13.65" customHeight="1">
      <c r="A158" s="281" t="s">
        <v>108</v>
      </c>
      <c r="B158" s="272"/>
      <c r="C158" s="1003"/>
      <c r="D158" s="272"/>
      <c r="E158" s="272"/>
      <c r="F158" s="1003"/>
      <c r="G158" s="272"/>
      <c r="H158" s="272"/>
      <c r="I158" s="1003"/>
      <c r="J158" s="272"/>
      <c r="K158" s="272"/>
      <c r="L158" s="1003"/>
      <c r="M158" s="272"/>
      <c r="N158" s="58"/>
      <c r="O158" s="284"/>
      <c r="P158" s="714"/>
      <c r="Q158" s="295" t="s">
        <v>108</v>
      </c>
      <c r="R158" s="592"/>
      <c r="S158" s="1003"/>
      <c r="T158" s="592"/>
      <c r="U158" s="592"/>
      <c r="V158" s="1003"/>
      <c r="W158" s="592"/>
      <c r="X158" s="592"/>
      <c r="Y158" s="1003"/>
      <c r="Z158" s="592"/>
      <c r="AA158" s="592"/>
      <c r="AB158" s="1003"/>
      <c r="AC158" s="592"/>
      <c r="AD158" s="317"/>
      <c r="AE158" s="284"/>
      <c r="AG158" s="295" t="s">
        <v>108</v>
      </c>
      <c r="AH158" s="592"/>
      <c r="AI158" s="592"/>
      <c r="AJ158" s="592"/>
      <c r="AK158" s="592"/>
      <c r="AL158" s="317"/>
      <c r="AM158" s="592"/>
      <c r="AN158" s="592"/>
      <c r="AO158" s="317"/>
      <c r="AP158" s="282"/>
      <c r="AR158" s="300" t="s">
        <v>108</v>
      </c>
      <c r="AS158" s="67"/>
      <c r="AT158" s="67"/>
      <c r="AU158" s="67"/>
      <c r="AV158" s="67"/>
      <c r="AW158" s="67">
        <f t="shared" si="79"/>
        <v>0</v>
      </c>
      <c r="AX158" s="67"/>
      <c r="AY158" s="67"/>
      <c r="AZ158" s="302"/>
    </row>
    <row r="159" spans="1:57" s="125" customFormat="1" ht="13.65" customHeight="1">
      <c r="A159" s="283" t="s">
        <v>109</v>
      </c>
      <c r="B159" s="58">
        <v>2660</v>
      </c>
      <c r="C159" s="997"/>
      <c r="D159" s="58">
        <v>1243</v>
      </c>
      <c r="E159" s="58">
        <v>1611</v>
      </c>
      <c r="F159" s="997"/>
      <c r="G159" s="58">
        <v>722</v>
      </c>
      <c r="H159" s="58">
        <v>1060</v>
      </c>
      <c r="I159" s="997"/>
      <c r="J159" s="58">
        <v>450</v>
      </c>
      <c r="K159" s="58">
        <v>789</v>
      </c>
      <c r="L159" s="997"/>
      <c r="M159" s="58">
        <v>316</v>
      </c>
      <c r="N159" s="58">
        <f t="shared" si="80"/>
        <v>6120</v>
      </c>
      <c r="O159" s="284">
        <f t="shared" si="81"/>
        <v>2731</v>
      </c>
      <c r="Q159" s="308" t="s">
        <v>109</v>
      </c>
      <c r="R159" s="317">
        <v>232</v>
      </c>
      <c r="S159" s="997"/>
      <c r="T159" s="317">
        <v>128</v>
      </c>
      <c r="U159" s="317">
        <v>72</v>
      </c>
      <c r="V159" s="997"/>
      <c r="W159" s="317">
        <v>36</v>
      </c>
      <c r="X159" s="317">
        <v>54</v>
      </c>
      <c r="Y159" s="997"/>
      <c r="Z159" s="317">
        <v>26</v>
      </c>
      <c r="AA159" s="317">
        <v>147</v>
      </c>
      <c r="AB159" s="997"/>
      <c r="AC159" s="317">
        <v>73</v>
      </c>
      <c r="AD159" s="317">
        <f t="shared" si="75"/>
        <v>505</v>
      </c>
      <c r="AE159" s="284">
        <f t="shared" si="76"/>
        <v>263</v>
      </c>
      <c r="AG159" s="308" t="s">
        <v>109</v>
      </c>
      <c r="AH159" s="317">
        <v>38</v>
      </c>
      <c r="AI159" s="317">
        <v>23</v>
      </c>
      <c r="AJ159" s="317">
        <v>16</v>
      </c>
      <c r="AK159" s="317">
        <v>14</v>
      </c>
      <c r="AL159" s="317">
        <f t="shared" si="77"/>
        <v>91</v>
      </c>
      <c r="AM159" s="317">
        <v>76</v>
      </c>
      <c r="AN159" s="317">
        <v>6</v>
      </c>
      <c r="AO159" s="317">
        <f t="shared" si="78"/>
        <v>82</v>
      </c>
      <c r="AP159" s="284">
        <v>11</v>
      </c>
      <c r="AR159" s="292" t="s">
        <v>233</v>
      </c>
      <c r="AS159" s="298">
        <v>91</v>
      </c>
      <c r="AT159" s="298">
        <v>31</v>
      </c>
      <c r="AU159" s="298">
        <v>0</v>
      </c>
      <c r="AV159" s="298">
        <v>1</v>
      </c>
      <c r="AW159" s="66">
        <f t="shared" si="79"/>
        <v>123</v>
      </c>
      <c r="AX159" s="298">
        <v>14</v>
      </c>
      <c r="AY159" s="298">
        <v>9</v>
      </c>
      <c r="AZ159" s="299">
        <v>3</v>
      </c>
    </row>
    <row r="160" spans="1:57" s="125" customFormat="1" ht="13.65" customHeight="1">
      <c r="A160" s="283" t="s">
        <v>110</v>
      </c>
      <c r="B160" s="58">
        <v>5001</v>
      </c>
      <c r="C160" s="997"/>
      <c r="D160" s="58">
        <v>2187</v>
      </c>
      <c r="E160" s="58">
        <v>3196</v>
      </c>
      <c r="F160" s="997"/>
      <c r="G160" s="58">
        <v>1259</v>
      </c>
      <c r="H160" s="58">
        <v>2039</v>
      </c>
      <c r="I160" s="997"/>
      <c r="J160" s="58">
        <v>826</v>
      </c>
      <c r="K160" s="58">
        <v>1388</v>
      </c>
      <c r="L160" s="997"/>
      <c r="M160" s="58">
        <v>539</v>
      </c>
      <c r="N160" s="58">
        <f t="shared" si="80"/>
        <v>11624</v>
      </c>
      <c r="O160" s="284">
        <f t="shared" si="81"/>
        <v>4811</v>
      </c>
      <c r="Q160" s="308" t="s">
        <v>110</v>
      </c>
      <c r="R160" s="317">
        <v>801</v>
      </c>
      <c r="S160" s="997"/>
      <c r="T160" s="317">
        <v>344</v>
      </c>
      <c r="U160" s="317">
        <v>371</v>
      </c>
      <c r="V160" s="997"/>
      <c r="W160" s="317">
        <v>140</v>
      </c>
      <c r="X160" s="317">
        <v>360</v>
      </c>
      <c r="Y160" s="997"/>
      <c r="Z160" s="317">
        <v>127</v>
      </c>
      <c r="AA160" s="317">
        <v>156</v>
      </c>
      <c r="AB160" s="997"/>
      <c r="AC160" s="317">
        <v>57</v>
      </c>
      <c r="AD160" s="317">
        <f t="shared" si="75"/>
        <v>1688</v>
      </c>
      <c r="AE160" s="284">
        <f t="shared" si="76"/>
        <v>668</v>
      </c>
      <c r="AG160" s="308" t="s">
        <v>110</v>
      </c>
      <c r="AH160" s="317">
        <v>76</v>
      </c>
      <c r="AI160" s="317">
        <v>52</v>
      </c>
      <c r="AJ160" s="317">
        <v>36</v>
      </c>
      <c r="AK160" s="317">
        <v>22</v>
      </c>
      <c r="AL160" s="317">
        <f t="shared" si="77"/>
        <v>186</v>
      </c>
      <c r="AM160" s="317">
        <v>84</v>
      </c>
      <c r="AN160" s="317">
        <v>79</v>
      </c>
      <c r="AO160" s="317">
        <f t="shared" si="78"/>
        <v>163</v>
      </c>
      <c r="AP160" s="284">
        <v>16</v>
      </c>
      <c r="AR160" s="292" t="s">
        <v>234</v>
      </c>
      <c r="AS160" s="298">
        <v>118</v>
      </c>
      <c r="AT160" s="298">
        <v>96</v>
      </c>
      <c r="AU160" s="298">
        <v>3</v>
      </c>
      <c r="AV160" s="298">
        <v>1</v>
      </c>
      <c r="AW160" s="66">
        <f t="shared" si="79"/>
        <v>218</v>
      </c>
      <c r="AX160" s="298">
        <v>64</v>
      </c>
      <c r="AY160" s="298">
        <v>2</v>
      </c>
      <c r="AZ160" s="299">
        <v>30</v>
      </c>
    </row>
    <row r="161" spans="1:56" s="125" customFormat="1" ht="13.65" customHeight="1">
      <c r="A161" s="283" t="s">
        <v>111</v>
      </c>
      <c r="B161" s="717"/>
      <c r="C161" s="1007"/>
      <c r="D161" s="717"/>
      <c r="E161" s="717"/>
      <c r="F161" s="1007"/>
      <c r="G161" s="717"/>
      <c r="H161" s="58">
        <v>3187</v>
      </c>
      <c r="I161" s="997"/>
      <c r="J161" s="58">
        <v>1303</v>
      </c>
      <c r="K161" s="58">
        <v>2049</v>
      </c>
      <c r="L161" s="997"/>
      <c r="M161" s="58">
        <v>739</v>
      </c>
      <c r="N161" s="58">
        <f t="shared" si="80"/>
        <v>5236</v>
      </c>
      <c r="O161" s="284">
        <f t="shared" si="81"/>
        <v>2042</v>
      </c>
      <c r="Q161" s="308" t="s">
        <v>111</v>
      </c>
      <c r="R161" s="317"/>
      <c r="S161" s="997"/>
      <c r="T161" s="317"/>
      <c r="U161" s="317"/>
      <c r="V161" s="997"/>
      <c r="W161" s="317"/>
      <c r="X161" s="317">
        <v>127</v>
      </c>
      <c r="Y161" s="997"/>
      <c r="Z161" s="317">
        <v>59</v>
      </c>
      <c r="AA161" s="317">
        <v>168</v>
      </c>
      <c r="AB161" s="997"/>
      <c r="AC161" s="317">
        <v>59</v>
      </c>
      <c r="AD161" s="317">
        <f t="shared" si="75"/>
        <v>295</v>
      </c>
      <c r="AE161" s="284">
        <f t="shared" si="76"/>
        <v>118</v>
      </c>
      <c r="AG161" s="308" t="s">
        <v>111</v>
      </c>
      <c r="AH161" s="92"/>
      <c r="AI161" s="92"/>
      <c r="AJ161" s="317">
        <v>61</v>
      </c>
      <c r="AK161" s="317">
        <v>46</v>
      </c>
      <c r="AL161" s="317">
        <f t="shared" si="77"/>
        <v>107</v>
      </c>
      <c r="AM161" s="317">
        <v>113</v>
      </c>
      <c r="AN161" s="317">
        <v>20</v>
      </c>
      <c r="AO161" s="317">
        <f t="shared" si="78"/>
        <v>133</v>
      </c>
      <c r="AP161" s="284">
        <v>22</v>
      </c>
      <c r="AR161" s="292" t="s">
        <v>235</v>
      </c>
      <c r="AS161" s="298">
        <v>163</v>
      </c>
      <c r="AT161" s="298">
        <v>35</v>
      </c>
      <c r="AU161" s="298">
        <v>14</v>
      </c>
      <c r="AV161" s="298">
        <v>0</v>
      </c>
      <c r="AW161" s="66">
        <f t="shared" si="79"/>
        <v>212</v>
      </c>
      <c r="AX161" s="298">
        <v>54</v>
      </c>
      <c r="AY161" s="298">
        <v>4</v>
      </c>
      <c r="AZ161" s="299">
        <v>19</v>
      </c>
    </row>
    <row r="162" spans="1:56" s="125" customFormat="1" ht="13.65" customHeight="1">
      <c r="A162" s="283" t="s">
        <v>112</v>
      </c>
      <c r="B162" s="58">
        <v>1642</v>
      </c>
      <c r="C162" s="997"/>
      <c r="D162" s="58">
        <v>700</v>
      </c>
      <c r="E162" s="58">
        <v>1128</v>
      </c>
      <c r="F162" s="997"/>
      <c r="G162" s="58">
        <v>500</v>
      </c>
      <c r="H162" s="58">
        <v>786</v>
      </c>
      <c r="I162" s="997"/>
      <c r="J162" s="58">
        <v>322</v>
      </c>
      <c r="K162" s="58">
        <v>543</v>
      </c>
      <c r="L162" s="997"/>
      <c r="M162" s="58">
        <v>209</v>
      </c>
      <c r="N162" s="58">
        <f t="shared" si="80"/>
        <v>4099</v>
      </c>
      <c r="O162" s="284">
        <f t="shared" si="81"/>
        <v>1731</v>
      </c>
      <c r="Q162" s="308" t="s">
        <v>112</v>
      </c>
      <c r="R162" s="317">
        <v>160</v>
      </c>
      <c r="S162" s="997"/>
      <c r="T162" s="317">
        <v>64</v>
      </c>
      <c r="U162" s="317">
        <v>90</v>
      </c>
      <c r="V162" s="997"/>
      <c r="W162" s="317">
        <v>41</v>
      </c>
      <c r="X162" s="317">
        <v>42</v>
      </c>
      <c r="Y162" s="997"/>
      <c r="Z162" s="317">
        <v>15</v>
      </c>
      <c r="AA162" s="317">
        <v>97</v>
      </c>
      <c r="AB162" s="997"/>
      <c r="AC162" s="317">
        <v>32</v>
      </c>
      <c r="AD162" s="317">
        <f t="shared" si="75"/>
        <v>389</v>
      </c>
      <c r="AE162" s="284">
        <f t="shared" si="76"/>
        <v>152</v>
      </c>
      <c r="AG162" s="308" t="s">
        <v>112</v>
      </c>
      <c r="AH162" s="317">
        <v>25</v>
      </c>
      <c r="AI162" s="317">
        <v>20</v>
      </c>
      <c r="AJ162" s="317">
        <v>16</v>
      </c>
      <c r="AK162" s="317">
        <v>14</v>
      </c>
      <c r="AL162" s="317">
        <f t="shared" si="77"/>
        <v>75</v>
      </c>
      <c r="AM162" s="317">
        <v>55</v>
      </c>
      <c r="AN162" s="317">
        <v>10</v>
      </c>
      <c r="AO162" s="317">
        <f t="shared" si="78"/>
        <v>65</v>
      </c>
      <c r="AP162" s="284">
        <v>9</v>
      </c>
      <c r="AR162" s="292" t="s">
        <v>236</v>
      </c>
      <c r="AS162" s="62">
        <v>74</v>
      </c>
      <c r="AT162" s="62">
        <v>39</v>
      </c>
      <c r="AU162" s="62">
        <v>0</v>
      </c>
      <c r="AV162" s="62">
        <v>0</v>
      </c>
      <c r="AW162" s="66">
        <f t="shared" si="79"/>
        <v>113</v>
      </c>
      <c r="AX162" s="62">
        <v>20</v>
      </c>
      <c r="AY162" s="62">
        <v>4</v>
      </c>
      <c r="AZ162" s="301">
        <v>8</v>
      </c>
    </row>
    <row r="163" spans="1:56" s="125" customFormat="1" ht="13.65" customHeight="1">
      <c r="A163" s="281" t="s">
        <v>113</v>
      </c>
      <c r="B163" s="272"/>
      <c r="C163" s="1003"/>
      <c r="D163" s="272"/>
      <c r="E163" s="272"/>
      <c r="F163" s="1003"/>
      <c r="G163" s="272"/>
      <c r="H163" s="272"/>
      <c r="I163" s="1003"/>
      <c r="J163" s="272"/>
      <c r="K163" s="272"/>
      <c r="L163" s="1003"/>
      <c r="M163" s="272"/>
      <c r="N163" s="58"/>
      <c r="O163" s="284"/>
      <c r="P163" s="714"/>
      <c r="Q163" s="295" t="s">
        <v>113</v>
      </c>
      <c r="R163" s="718"/>
      <c r="S163" s="1007"/>
      <c r="T163" s="718"/>
      <c r="U163" s="718"/>
      <c r="V163" s="1007"/>
      <c r="W163" s="718"/>
      <c r="X163" s="592"/>
      <c r="Y163" s="1003"/>
      <c r="Z163" s="592"/>
      <c r="AA163" s="592"/>
      <c r="AB163" s="1003"/>
      <c r="AC163" s="592"/>
      <c r="AD163" s="317"/>
      <c r="AE163" s="284"/>
      <c r="AG163" s="295" t="s">
        <v>113</v>
      </c>
      <c r="AH163" s="592"/>
      <c r="AI163" s="592"/>
      <c r="AJ163" s="592"/>
      <c r="AK163" s="592"/>
      <c r="AL163" s="317"/>
      <c r="AM163" s="592"/>
      <c r="AN163" s="592"/>
      <c r="AO163" s="317"/>
      <c r="AP163" s="282"/>
      <c r="AR163" s="300" t="s">
        <v>113</v>
      </c>
      <c r="AS163" s="67"/>
      <c r="AT163" s="67"/>
      <c r="AU163" s="67"/>
      <c r="AV163" s="67"/>
      <c r="AW163" s="67">
        <f t="shared" si="79"/>
        <v>0</v>
      </c>
      <c r="AX163" s="67"/>
      <c r="AY163" s="67"/>
      <c r="AZ163" s="302"/>
      <c r="BA163" s="726"/>
      <c r="BB163" s="726"/>
      <c r="BC163" s="726"/>
      <c r="BD163" s="726"/>
    </row>
    <row r="164" spans="1:56" s="125" customFormat="1" ht="13.65" customHeight="1">
      <c r="A164" s="283" t="s">
        <v>114</v>
      </c>
      <c r="B164" s="58">
        <v>1936</v>
      </c>
      <c r="C164" s="997"/>
      <c r="D164" s="58">
        <v>834</v>
      </c>
      <c r="E164" s="58">
        <v>779</v>
      </c>
      <c r="F164" s="997"/>
      <c r="G164" s="58">
        <v>311</v>
      </c>
      <c r="H164" s="58">
        <v>542</v>
      </c>
      <c r="I164" s="997"/>
      <c r="J164" s="58">
        <v>205</v>
      </c>
      <c r="K164" s="58">
        <v>556</v>
      </c>
      <c r="L164" s="997"/>
      <c r="M164" s="58">
        <v>220</v>
      </c>
      <c r="N164" s="58">
        <f t="shared" si="80"/>
        <v>3813</v>
      </c>
      <c r="O164" s="284">
        <f t="shared" si="81"/>
        <v>1570</v>
      </c>
      <c r="Q164" s="308" t="s">
        <v>114</v>
      </c>
      <c r="R164" s="317">
        <v>121</v>
      </c>
      <c r="S164" s="997"/>
      <c r="T164" s="317">
        <v>41</v>
      </c>
      <c r="U164" s="317">
        <v>68</v>
      </c>
      <c r="V164" s="997"/>
      <c r="W164" s="317">
        <v>24</v>
      </c>
      <c r="X164" s="317">
        <v>44</v>
      </c>
      <c r="Y164" s="997"/>
      <c r="Z164" s="317">
        <v>15</v>
      </c>
      <c r="AA164" s="317">
        <v>70</v>
      </c>
      <c r="AB164" s="997"/>
      <c r="AC164" s="317">
        <v>24</v>
      </c>
      <c r="AD164" s="317">
        <f t="shared" si="75"/>
        <v>303</v>
      </c>
      <c r="AE164" s="284">
        <f t="shared" si="76"/>
        <v>104</v>
      </c>
      <c r="AG164" s="308" t="s">
        <v>114</v>
      </c>
      <c r="AH164" s="317">
        <v>35</v>
      </c>
      <c r="AI164" s="317">
        <v>19</v>
      </c>
      <c r="AJ164" s="317">
        <v>14</v>
      </c>
      <c r="AK164" s="317">
        <v>14</v>
      </c>
      <c r="AL164" s="317">
        <f t="shared" si="77"/>
        <v>82</v>
      </c>
      <c r="AM164" s="317">
        <v>60</v>
      </c>
      <c r="AN164" s="317">
        <v>13</v>
      </c>
      <c r="AO164" s="317">
        <f t="shared" si="78"/>
        <v>73</v>
      </c>
      <c r="AP164" s="284">
        <v>13</v>
      </c>
      <c r="AR164" s="292" t="s">
        <v>237</v>
      </c>
      <c r="AS164" s="298">
        <v>48</v>
      </c>
      <c r="AT164" s="298">
        <v>28</v>
      </c>
      <c r="AU164" s="298">
        <v>2</v>
      </c>
      <c r="AV164" s="298">
        <v>0</v>
      </c>
      <c r="AW164" s="66">
        <f t="shared" si="79"/>
        <v>78</v>
      </c>
      <c r="AX164" s="298">
        <v>27</v>
      </c>
      <c r="AY164" s="298">
        <v>3</v>
      </c>
      <c r="AZ164" s="299">
        <v>15</v>
      </c>
    </row>
    <row r="165" spans="1:56" s="125" customFormat="1" ht="13.65" customHeight="1">
      <c r="A165" s="283" t="s">
        <v>115</v>
      </c>
      <c r="B165" s="58">
        <v>162</v>
      </c>
      <c r="C165" s="997"/>
      <c r="D165" s="58">
        <v>64</v>
      </c>
      <c r="E165" s="58">
        <v>161</v>
      </c>
      <c r="F165" s="997"/>
      <c r="G165" s="58">
        <v>58</v>
      </c>
      <c r="H165" s="58">
        <v>701</v>
      </c>
      <c r="I165" s="997"/>
      <c r="J165" s="58">
        <v>281</v>
      </c>
      <c r="K165" s="58">
        <v>606</v>
      </c>
      <c r="L165" s="997"/>
      <c r="M165" s="58">
        <v>182</v>
      </c>
      <c r="N165" s="58">
        <f t="shared" si="80"/>
        <v>1630</v>
      </c>
      <c r="O165" s="284">
        <f t="shared" si="81"/>
        <v>585</v>
      </c>
      <c r="Q165" s="308" t="s">
        <v>115</v>
      </c>
      <c r="R165" s="718"/>
      <c r="S165" s="1007"/>
      <c r="T165" s="718"/>
      <c r="U165" s="317">
        <v>66</v>
      </c>
      <c r="V165" s="997"/>
      <c r="W165" s="317">
        <v>25</v>
      </c>
      <c r="X165" s="317">
        <v>65</v>
      </c>
      <c r="Y165" s="997"/>
      <c r="Z165" s="317">
        <v>23</v>
      </c>
      <c r="AA165" s="317">
        <v>40</v>
      </c>
      <c r="AB165" s="997"/>
      <c r="AC165" s="317">
        <v>17</v>
      </c>
      <c r="AD165" s="317">
        <f t="shared" si="75"/>
        <v>171</v>
      </c>
      <c r="AE165" s="284">
        <f t="shared" si="76"/>
        <v>65</v>
      </c>
      <c r="AG165" s="308" t="s">
        <v>115</v>
      </c>
      <c r="AH165" s="317">
        <v>3</v>
      </c>
      <c r="AI165" s="317">
        <v>6</v>
      </c>
      <c r="AJ165" s="317">
        <v>28</v>
      </c>
      <c r="AK165" s="317">
        <v>25</v>
      </c>
      <c r="AL165" s="317">
        <f t="shared" si="77"/>
        <v>62</v>
      </c>
      <c r="AM165" s="317">
        <v>60</v>
      </c>
      <c r="AN165" s="317">
        <v>4</v>
      </c>
      <c r="AO165" s="317">
        <f t="shared" si="78"/>
        <v>64</v>
      </c>
      <c r="AP165" s="284">
        <v>14</v>
      </c>
      <c r="AR165" s="292" t="s">
        <v>238</v>
      </c>
      <c r="AS165" s="298">
        <v>95</v>
      </c>
      <c r="AT165" s="298">
        <v>17</v>
      </c>
      <c r="AU165" s="298">
        <v>4</v>
      </c>
      <c r="AV165" s="298">
        <v>4</v>
      </c>
      <c r="AW165" s="66">
        <f t="shared" si="79"/>
        <v>120</v>
      </c>
      <c r="AX165" s="298">
        <v>46</v>
      </c>
      <c r="AY165" s="298">
        <v>8</v>
      </c>
      <c r="AZ165" s="299">
        <v>9</v>
      </c>
    </row>
    <row r="166" spans="1:56" s="125" customFormat="1" ht="13.65" customHeight="1">
      <c r="A166" s="283" t="s">
        <v>116</v>
      </c>
      <c r="B166" s="58">
        <v>2596</v>
      </c>
      <c r="C166" s="997"/>
      <c r="D166" s="58">
        <v>1350</v>
      </c>
      <c r="E166" s="58">
        <v>1266</v>
      </c>
      <c r="F166" s="997"/>
      <c r="G166" s="58">
        <v>668</v>
      </c>
      <c r="H166" s="58">
        <v>995</v>
      </c>
      <c r="I166" s="997"/>
      <c r="J166" s="58">
        <v>440</v>
      </c>
      <c r="K166" s="58">
        <v>926</v>
      </c>
      <c r="L166" s="997"/>
      <c r="M166" s="58">
        <v>406</v>
      </c>
      <c r="N166" s="58">
        <f t="shared" si="80"/>
        <v>5783</v>
      </c>
      <c r="O166" s="284">
        <f t="shared" si="81"/>
        <v>2864</v>
      </c>
      <c r="Q166" s="308" t="s">
        <v>116</v>
      </c>
      <c r="R166" s="317">
        <v>201</v>
      </c>
      <c r="S166" s="997"/>
      <c r="T166" s="317">
        <v>111</v>
      </c>
      <c r="U166" s="317">
        <v>122</v>
      </c>
      <c r="V166" s="997"/>
      <c r="W166" s="317">
        <v>65</v>
      </c>
      <c r="X166" s="317">
        <v>52</v>
      </c>
      <c r="Y166" s="997"/>
      <c r="Z166" s="317">
        <v>23</v>
      </c>
      <c r="AA166" s="317">
        <v>117</v>
      </c>
      <c r="AB166" s="997"/>
      <c r="AC166" s="317">
        <v>62</v>
      </c>
      <c r="AD166" s="317">
        <f t="shared" si="75"/>
        <v>492</v>
      </c>
      <c r="AE166" s="284">
        <f t="shared" si="76"/>
        <v>261</v>
      </c>
      <c r="AG166" s="308" t="s">
        <v>116</v>
      </c>
      <c r="AH166" s="317">
        <v>41</v>
      </c>
      <c r="AI166" s="317">
        <v>24</v>
      </c>
      <c r="AJ166" s="317">
        <v>21</v>
      </c>
      <c r="AK166" s="317">
        <v>18</v>
      </c>
      <c r="AL166" s="317">
        <f t="shared" si="77"/>
        <v>104</v>
      </c>
      <c r="AM166" s="317">
        <v>80</v>
      </c>
      <c r="AN166" s="317">
        <v>2</v>
      </c>
      <c r="AO166" s="317">
        <f t="shared" si="78"/>
        <v>82</v>
      </c>
      <c r="AP166" s="284">
        <v>13</v>
      </c>
      <c r="AR166" s="292" t="s">
        <v>239</v>
      </c>
      <c r="AS166" s="298">
        <v>74</v>
      </c>
      <c r="AT166" s="298">
        <v>33</v>
      </c>
      <c r="AU166" s="298">
        <v>0</v>
      </c>
      <c r="AV166" s="298">
        <v>0</v>
      </c>
      <c r="AW166" s="66">
        <f t="shared" si="79"/>
        <v>107</v>
      </c>
      <c r="AX166" s="298">
        <v>36</v>
      </c>
      <c r="AY166" s="298">
        <v>3</v>
      </c>
      <c r="AZ166" s="299">
        <v>22</v>
      </c>
    </row>
    <row r="167" spans="1:56" s="125" customFormat="1" ht="13.65" customHeight="1">
      <c r="A167" s="283" t="s">
        <v>117</v>
      </c>
      <c r="B167" s="58">
        <v>3867</v>
      </c>
      <c r="C167" s="997"/>
      <c r="D167" s="58">
        <v>1802</v>
      </c>
      <c r="E167" s="58">
        <v>1946</v>
      </c>
      <c r="F167" s="997"/>
      <c r="G167" s="58">
        <v>814</v>
      </c>
      <c r="H167" s="58">
        <v>1620</v>
      </c>
      <c r="I167" s="997"/>
      <c r="J167" s="58">
        <v>639</v>
      </c>
      <c r="K167" s="58">
        <v>1505</v>
      </c>
      <c r="L167" s="997"/>
      <c r="M167" s="58">
        <v>540</v>
      </c>
      <c r="N167" s="58">
        <f t="shared" si="80"/>
        <v>8938</v>
      </c>
      <c r="O167" s="284">
        <f t="shared" si="81"/>
        <v>3795</v>
      </c>
      <c r="Q167" s="308" t="s">
        <v>117</v>
      </c>
      <c r="R167" s="317">
        <v>270</v>
      </c>
      <c r="S167" s="997"/>
      <c r="T167" s="317">
        <v>127</v>
      </c>
      <c r="U167" s="317">
        <v>113</v>
      </c>
      <c r="V167" s="997"/>
      <c r="W167" s="317">
        <v>47</v>
      </c>
      <c r="X167" s="317">
        <v>110</v>
      </c>
      <c r="Y167" s="997"/>
      <c r="Z167" s="317">
        <v>36</v>
      </c>
      <c r="AA167" s="317">
        <v>260</v>
      </c>
      <c r="AB167" s="997"/>
      <c r="AC167" s="317">
        <v>83</v>
      </c>
      <c r="AD167" s="317">
        <f t="shared" si="75"/>
        <v>753</v>
      </c>
      <c r="AE167" s="284">
        <f t="shared" si="76"/>
        <v>293</v>
      </c>
      <c r="AG167" s="308" t="s">
        <v>117</v>
      </c>
      <c r="AH167" s="317">
        <v>59</v>
      </c>
      <c r="AI167" s="317">
        <v>31</v>
      </c>
      <c r="AJ167" s="317">
        <v>28</v>
      </c>
      <c r="AK167" s="317">
        <v>26</v>
      </c>
      <c r="AL167" s="317">
        <f t="shared" si="77"/>
        <v>144</v>
      </c>
      <c r="AM167" s="317">
        <v>81</v>
      </c>
      <c r="AN167" s="317">
        <v>7</v>
      </c>
      <c r="AO167" s="317">
        <f t="shared" si="78"/>
        <v>88</v>
      </c>
      <c r="AP167" s="284">
        <v>11</v>
      </c>
      <c r="AR167" s="292" t="s">
        <v>240</v>
      </c>
      <c r="AS167" s="298">
        <v>91</v>
      </c>
      <c r="AT167" s="298">
        <v>52</v>
      </c>
      <c r="AU167" s="298">
        <v>2</v>
      </c>
      <c r="AV167" s="298">
        <v>0</v>
      </c>
      <c r="AW167" s="66">
        <f t="shared" si="79"/>
        <v>145</v>
      </c>
      <c r="AX167" s="298">
        <v>34</v>
      </c>
      <c r="AY167" s="298">
        <v>19</v>
      </c>
      <c r="AZ167" s="299">
        <v>1</v>
      </c>
    </row>
    <row r="168" spans="1:56" s="125" customFormat="1" ht="13.65" customHeight="1">
      <c r="A168" s="283" t="s">
        <v>118</v>
      </c>
      <c r="B168" s="58">
        <v>2115</v>
      </c>
      <c r="C168" s="997"/>
      <c r="D168" s="58">
        <v>868</v>
      </c>
      <c r="E168" s="58">
        <v>860</v>
      </c>
      <c r="F168" s="997"/>
      <c r="G168" s="58">
        <v>339</v>
      </c>
      <c r="H168" s="58">
        <v>827</v>
      </c>
      <c r="I168" s="997"/>
      <c r="J168" s="58">
        <v>285</v>
      </c>
      <c r="K168" s="58">
        <v>712</v>
      </c>
      <c r="L168" s="997"/>
      <c r="M168" s="58">
        <v>226</v>
      </c>
      <c r="N168" s="58">
        <f t="shared" si="80"/>
        <v>4514</v>
      </c>
      <c r="O168" s="284">
        <f t="shared" si="81"/>
        <v>1718</v>
      </c>
      <c r="Q168" s="308" t="s">
        <v>118</v>
      </c>
      <c r="R168" s="317">
        <v>130</v>
      </c>
      <c r="S168" s="997"/>
      <c r="T168" s="317">
        <v>57</v>
      </c>
      <c r="U168" s="317">
        <v>149</v>
      </c>
      <c r="V168" s="997"/>
      <c r="W168" s="317">
        <v>60</v>
      </c>
      <c r="X168" s="317">
        <v>141</v>
      </c>
      <c r="Y168" s="997"/>
      <c r="Z168" s="317">
        <v>40</v>
      </c>
      <c r="AA168" s="317">
        <v>73</v>
      </c>
      <c r="AB168" s="997"/>
      <c r="AC168" s="317">
        <v>17</v>
      </c>
      <c r="AD168" s="317">
        <f t="shared" si="75"/>
        <v>493</v>
      </c>
      <c r="AE168" s="284">
        <f t="shared" si="76"/>
        <v>174</v>
      </c>
      <c r="AG168" s="308" t="s">
        <v>118</v>
      </c>
      <c r="AH168" s="317">
        <v>32</v>
      </c>
      <c r="AI168" s="317">
        <v>15</v>
      </c>
      <c r="AJ168" s="317">
        <v>16</v>
      </c>
      <c r="AK168" s="317">
        <v>13</v>
      </c>
      <c r="AL168" s="317">
        <f t="shared" si="77"/>
        <v>76</v>
      </c>
      <c r="AM168" s="317">
        <v>43</v>
      </c>
      <c r="AN168" s="317">
        <v>19</v>
      </c>
      <c r="AO168" s="317">
        <f t="shared" si="78"/>
        <v>62</v>
      </c>
      <c r="AP168" s="284">
        <v>9</v>
      </c>
      <c r="AR168" s="292" t="s">
        <v>241</v>
      </c>
      <c r="AS168" s="298">
        <v>45</v>
      </c>
      <c r="AT168" s="298">
        <v>33</v>
      </c>
      <c r="AU168" s="298">
        <v>0</v>
      </c>
      <c r="AV168" s="298">
        <v>2</v>
      </c>
      <c r="AW168" s="66">
        <f t="shared" si="79"/>
        <v>80</v>
      </c>
      <c r="AX168" s="298">
        <v>26</v>
      </c>
      <c r="AY168" s="298">
        <v>4</v>
      </c>
      <c r="AZ168" s="299">
        <v>5</v>
      </c>
    </row>
    <row r="169" spans="1:56" s="125" customFormat="1" ht="13.65" customHeight="1">
      <c r="A169" s="283" t="s">
        <v>119</v>
      </c>
      <c r="B169" s="58">
        <v>3754</v>
      </c>
      <c r="C169" s="997"/>
      <c r="D169" s="58">
        <v>1687</v>
      </c>
      <c r="E169" s="58">
        <v>1602</v>
      </c>
      <c r="F169" s="997"/>
      <c r="G169" s="58">
        <v>643</v>
      </c>
      <c r="H169" s="58">
        <v>1140</v>
      </c>
      <c r="I169" s="997"/>
      <c r="J169" s="58">
        <v>413</v>
      </c>
      <c r="K169" s="58">
        <v>746</v>
      </c>
      <c r="L169" s="997"/>
      <c r="M169" s="58">
        <v>234</v>
      </c>
      <c r="N169" s="58">
        <f t="shared" si="80"/>
        <v>7242</v>
      </c>
      <c r="O169" s="284">
        <f t="shared" si="81"/>
        <v>2977</v>
      </c>
      <c r="Q169" s="308" t="s">
        <v>119</v>
      </c>
      <c r="R169" s="317">
        <v>102</v>
      </c>
      <c r="S169" s="997"/>
      <c r="T169" s="317">
        <v>42</v>
      </c>
      <c r="U169" s="317">
        <v>157</v>
      </c>
      <c r="V169" s="997"/>
      <c r="W169" s="317">
        <v>70</v>
      </c>
      <c r="X169" s="317">
        <v>144</v>
      </c>
      <c r="Y169" s="997"/>
      <c r="Z169" s="317">
        <v>59</v>
      </c>
      <c r="AA169" s="317">
        <v>67</v>
      </c>
      <c r="AB169" s="997"/>
      <c r="AC169" s="317">
        <v>26</v>
      </c>
      <c r="AD169" s="317">
        <f t="shared" si="75"/>
        <v>470</v>
      </c>
      <c r="AE169" s="284">
        <f t="shared" si="76"/>
        <v>197</v>
      </c>
      <c r="AG169" s="308" t="s">
        <v>119</v>
      </c>
      <c r="AH169" s="317">
        <v>45</v>
      </c>
      <c r="AI169" s="317">
        <v>22</v>
      </c>
      <c r="AJ169" s="317">
        <v>19</v>
      </c>
      <c r="AK169" s="317">
        <v>15</v>
      </c>
      <c r="AL169" s="317">
        <f t="shared" si="77"/>
        <v>101</v>
      </c>
      <c r="AM169" s="317">
        <v>61</v>
      </c>
      <c r="AN169" s="317">
        <v>8</v>
      </c>
      <c r="AO169" s="317">
        <f t="shared" si="78"/>
        <v>69</v>
      </c>
      <c r="AP169" s="284">
        <v>23</v>
      </c>
      <c r="AR169" s="292" t="s">
        <v>242</v>
      </c>
      <c r="AS169" s="298">
        <v>111</v>
      </c>
      <c r="AT169" s="298">
        <v>87</v>
      </c>
      <c r="AU169" s="298">
        <v>2</v>
      </c>
      <c r="AV169" s="298">
        <v>0</v>
      </c>
      <c r="AW169" s="66">
        <f t="shared" si="79"/>
        <v>200</v>
      </c>
      <c r="AX169" s="298">
        <v>45</v>
      </c>
      <c r="AY169" s="298">
        <v>54</v>
      </c>
      <c r="AZ169" s="299">
        <v>4</v>
      </c>
    </row>
    <row r="170" spans="1:56" s="125" customFormat="1" ht="13.65" customHeight="1">
      <c r="A170" s="283" t="s">
        <v>120</v>
      </c>
      <c r="B170" s="58">
        <v>2611</v>
      </c>
      <c r="C170" s="997"/>
      <c r="D170" s="58">
        <v>1077</v>
      </c>
      <c r="E170" s="58">
        <v>1086</v>
      </c>
      <c r="F170" s="997"/>
      <c r="G170" s="58">
        <v>430</v>
      </c>
      <c r="H170" s="58">
        <v>940</v>
      </c>
      <c r="I170" s="997"/>
      <c r="J170" s="58">
        <v>304</v>
      </c>
      <c r="K170" s="58">
        <v>742</v>
      </c>
      <c r="L170" s="997"/>
      <c r="M170" s="58">
        <v>264</v>
      </c>
      <c r="N170" s="58">
        <f t="shared" si="80"/>
        <v>5379</v>
      </c>
      <c r="O170" s="284">
        <f t="shared" si="81"/>
        <v>2075</v>
      </c>
      <c r="Q170" s="308" t="s">
        <v>120</v>
      </c>
      <c r="R170" s="317">
        <v>201</v>
      </c>
      <c r="S170" s="997"/>
      <c r="T170" s="317">
        <v>77</v>
      </c>
      <c r="U170" s="317">
        <v>230</v>
      </c>
      <c r="V170" s="997"/>
      <c r="W170" s="317">
        <v>105</v>
      </c>
      <c r="X170" s="317">
        <v>105</v>
      </c>
      <c r="Y170" s="997"/>
      <c r="Z170" s="317">
        <v>32</v>
      </c>
      <c r="AA170" s="317">
        <v>171</v>
      </c>
      <c r="AB170" s="997"/>
      <c r="AC170" s="317">
        <v>63</v>
      </c>
      <c r="AD170" s="317">
        <f t="shared" si="75"/>
        <v>707</v>
      </c>
      <c r="AE170" s="284">
        <f t="shared" si="76"/>
        <v>277</v>
      </c>
      <c r="AG170" s="308" t="s">
        <v>120</v>
      </c>
      <c r="AH170" s="317">
        <v>46</v>
      </c>
      <c r="AI170" s="317">
        <v>20</v>
      </c>
      <c r="AJ170" s="317">
        <v>17</v>
      </c>
      <c r="AK170" s="317">
        <v>15</v>
      </c>
      <c r="AL170" s="317">
        <f t="shared" si="77"/>
        <v>98</v>
      </c>
      <c r="AM170" s="317">
        <v>49</v>
      </c>
      <c r="AN170" s="317">
        <v>18</v>
      </c>
      <c r="AO170" s="317">
        <f t="shared" si="78"/>
        <v>67</v>
      </c>
      <c r="AP170" s="284">
        <v>10</v>
      </c>
      <c r="AR170" s="292" t="s">
        <v>243</v>
      </c>
      <c r="AS170" s="62">
        <v>63</v>
      </c>
      <c r="AT170" s="62">
        <v>24</v>
      </c>
      <c r="AU170" s="62">
        <v>0</v>
      </c>
      <c r="AV170" s="62">
        <v>0</v>
      </c>
      <c r="AW170" s="66">
        <f t="shared" si="79"/>
        <v>87</v>
      </c>
      <c r="AX170" s="62">
        <v>37</v>
      </c>
      <c r="AY170" s="62">
        <v>1</v>
      </c>
      <c r="AZ170" s="301">
        <v>15</v>
      </c>
    </row>
    <row r="171" spans="1:56" s="125" customFormat="1" ht="13.65" customHeight="1">
      <c r="A171" s="281" t="s">
        <v>121</v>
      </c>
      <c r="B171" s="126"/>
      <c r="C171" s="126"/>
      <c r="D171" s="126"/>
      <c r="E171" s="126"/>
      <c r="F171" s="126"/>
      <c r="G171" s="126"/>
      <c r="H171" s="272"/>
      <c r="I171" s="1003"/>
      <c r="J171" s="272"/>
      <c r="K171" s="272"/>
      <c r="L171" s="1003"/>
      <c r="M171" s="272"/>
      <c r="N171" s="58"/>
      <c r="O171" s="284"/>
      <c r="P171" s="714"/>
      <c r="Q171" s="295" t="s">
        <v>121</v>
      </c>
      <c r="R171" s="592"/>
      <c r="S171" s="1003"/>
      <c r="T171" s="592"/>
      <c r="U171" s="592"/>
      <c r="V171" s="1003"/>
      <c r="W171" s="592"/>
      <c r="X171" s="592"/>
      <c r="Y171" s="1003"/>
      <c r="Z171" s="592"/>
      <c r="AA171" s="592"/>
      <c r="AB171" s="1003"/>
      <c r="AC171" s="592"/>
      <c r="AD171" s="317"/>
      <c r="AE171" s="284"/>
      <c r="AG171" s="295" t="s">
        <v>121</v>
      </c>
      <c r="AH171" s="592"/>
      <c r="AI171" s="592"/>
      <c r="AJ171" s="592"/>
      <c r="AK171" s="592"/>
      <c r="AL171" s="317"/>
      <c r="AM171" s="592"/>
      <c r="AN171" s="592"/>
      <c r="AO171" s="317"/>
      <c r="AP171" s="282"/>
      <c r="AR171" s="295" t="s">
        <v>121</v>
      </c>
      <c r="AS171" s="67"/>
      <c r="AT171" s="67"/>
      <c r="AU171" s="67"/>
      <c r="AV171" s="67"/>
      <c r="AW171" s="67">
        <f t="shared" si="79"/>
        <v>0</v>
      </c>
      <c r="AX171" s="67"/>
      <c r="AY171" s="67"/>
      <c r="AZ171" s="302"/>
    </row>
    <row r="172" spans="1:56" s="125" customFormat="1" ht="13.65" customHeight="1">
      <c r="A172" s="283" t="s">
        <v>122</v>
      </c>
      <c r="B172" s="727">
        <v>671</v>
      </c>
      <c r="C172" s="727"/>
      <c r="D172" s="727">
        <v>354</v>
      </c>
      <c r="E172" s="727">
        <v>647</v>
      </c>
      <c r="F172" s="727"/>
      <c r="G172" s="727">
        <v>335</v>
      </c>
      <c r="H172" s="58">
        <v>1619</v>
      </c>
      <c r="I172" s="997"/>
      <c r="J172" s="58">
        <v>838</v>
      </c>
      <c r="K172" s="58">
        <v>1558</v>
      </c>
      <c r="L172" s="997"/>
      <c r="M172" s="58">
        <v>801</v>
      </c>
      <c r="N172" s="58">
        <f t="shared" si="80"/>
        <v>4495</v>
      </c>
      <c r="O172" s="284">
        <f t="shared" si="81"/>
        <v>2328</v>
      </c>
      <c r="Q172" s="308" t="s">
        <v>122</v>
      </c>
      <c r="R172" s="718">
        <v>0</v>
      </c>
      <c r="S172" s="1007"/>
      <c r="T172" s="718">
        <v>0</v>
      </c>
      <c r="U172" s="317">
        <v>77</v>
      </c>
      <c r="V172" s="997"/>
      <c r="W172" s="317">
        <v>30</v>
      </c>
      <c r="X172" s="317">
        <v>67</v>
      </c>
      <c r="Y172" s="997"/>
      <c r="Z172" s="317">
        <v>32</v>
      </c>
      <c r="AA172" s="317">
        <v>316</v>
      </c>
      <c r="AB172" s="997"/>
      <c r="AC172" s="317">
        <v>176</v>
      </c>
      <c r="AD172" s="317">
        <f t="shared" si="75"/>
        <v>460</v>
      </c>
      <c r="AE172" s="284">
        <f t="shared" si="76"/>
        <v>238</v>
      </c>
      <c r="AG172" s="308" t="s">
        <v>122</v>
      </c>
      <c r="AH172" s="317">
        <v>13</v>
      </c>
      <c r="AI172" s="317">
        <v>12</v>
      </c>
      <c r="AJ172" s="317">
        <v>36</v>
      </c>
      <c r="AK172" s="317">
        <v>35</v>
      </c>
      <c r="AL172" s="317">
        <f t="shared" si="77"/>
        <v>96</v>
      </c>
      <c r="AM172" s="317">
        <v>113</v>
      </c>
      <c r="AN172" s="317">
        <v>10</v>
      </c>
      <c r="AO172" s="317">
        <f t="shared" si="78"/>
        <v>123</v>
      </c>
      <c r="AP172" s="284">
        <v>18</v>
      </c>
      <c r="AR172" s="292" t="s">
        <v>244</v>
      </c>
      <c r="AS172" s="298">
        <v>269</v>
      </c>
      <c r="AT172" s="298">
        <v>35</v>
      </c>
      <c r="AU172" s="298"/>
      <c r="AV172" s="298"/>
      <c r="AW172" s="66">
        <f t="shared" si="79"/>
        <v>304</v>
      </c>
      <c r="AX172" s="298">
        <v>141</v>
      </c>
      <c r="AY172" s="298">
        <v>31</v>
      </c>
      <c r="AZ172" s="302">
        <v>29</v>
      </c>
      <c r="BA172" s="726"/>
      <c r="BB172" s="726"/>
    </row>
    <row r="173" spans="1:56" s="125" customFormat="1" ht="13.65" customHeight="1">
      <c r="A173" s="283" t="s">
        <v>123</v>
      </c>
      <c r="B173" s="717"/>
      <c r="C173" s="1007"/>
      <c r="D173" s="717"/>
      <c r="E173" s="717"/>
      <c r="F173" s="1007"/>
      <c r="G173" s="717"/>
      <c r="H173" s="58">
        <v>1279</v>
      </c>
      <c r="I173" s="997"/>
      <c r="J173" s="58">
        <v>601</v>
      </c>
      <c r="K173" s="58">
        <v>1181</v>
      </c>
      <c r="L173" s="997"/>
      <c r="M173" s="58">
        <v>601</v>
      </c>
      <c r="N173" s="58">
        <f t="shared" si="80"/>
        <v>2460</v>
      </c>
      <c r="O173" s="284">
        <f t="shared" si="81"/>
        <v>1202</v>
      </c>
      <c r="Q173" s="308" t="s">
        <v>123</v>
      </c>
      <c r="R173" s="718">
        <v>0</v>
      </c>
      <c r="S173" s="1007"/>
      <c r="T173" s="718">
        <v>0</v>
      </c>
      <c r="U173" s="718">
        <v>0</v>
      </c>
      <c r="V173" s="1007"/>
      <c r="W173" s="718">
        <v>0</v>
      </c>
      <c r="X173" s="317">
        <v>81</v>
      </c>
      <c r="Y173" s="997"/>
      <c r="Z173" s="317">
        <v>39</v>
      </c>
      <c r="AA173" s="317">
        <v>203</v>
      </c>
      <c r="AB173" s="997"/>
      <c r="AC173" s="317">
        <v>112</v>
      </c>
      <c r="AD173" s="317">
        <f t="shared" si="75"/>
        <v>284</v>
      </c>
      <c r="AE173" s="284">
        <f t="shared" si="76"/>
        <v>151</v>
      </c>
      <c r="AG173" s="308" t="s">
        <v>123</v>
      </c>
      <c r="AH173" s="317"/>
      <c r="AI173" s="317"/>
      <c r="AJ173" s="317">
        <v>35</v>
      </c>
      <c r="AK173" s="317">
        <v>31</v>
      </c>
      <c r="AL173" s="317">
        <f t="shared" si="77"/>
        <v>66</v>
      </c>
      <c r="AM173" s="317">
        <v>78</v>
      </c>
      <c r="AN173" s="317">
        <v>7</v>
      </c>
      <c r="AO173" s="317">
        <f t="shared" si="78"/>
        <v>85</v>
      </c>
      <c r="AP173" s="284">
        <v>18</v>
      </c>
      <c r="AR173" s="292" t="s">
        <v>245</v>
      </c>
      <c r="AS173" s="298">
        <v>89</v>
      </c>
      <c r="AT173" s="298">
        <v>61</v>
      </c>
      <c r="AU173" s="298"/>
      <c r="AV173" s="298">
        <v>2</v>
      </c>
      <c r="AW173" s="66">
        <f t="shared" si="79"/>
        <v>152</v>
      </c>
      <c r="AX173" s="298">
        <v>70</v>
      </c>
      <c r="AY173" s="298">
        <v>1</v>
      </c>
      <c r="AZ173" s="302">
        <v>27</v>
      </c>
      <c r="BA173" s="726"/>
      <c r="BB173" s="726"/>
    </row>
    <row r="174" spans="1:56" s="125" customFormat="1" ht="13.65" customHeight="1">
      <c r="A174" s="283" t="s">
        <v>124</v>
      </c>
      <c r="B174" s="58">
        <v>2604</v>
      </c>
      <c r="C174" s="997"/>
      <c r="D174" s="58">
        <v>1267</v>
      </c>
      <c r="E174" s="58">
        <v>1390</v>
      </c>
      <c r="F174" s="997"/>
      <c r="G174" s="58">
        <v>686</v>
      </c>
      <c r="H174" s="58">
        <v>1318</v>
      </c>
      <c r="I174" s="997"/>
      <c r="J174" s="58">
        <v>691</v>
      </c>
      <c r="K174" s="58">
        <v>1318</v>
      </c>
      <c r="L174" s="997"/>
      <c r="M174" s="58">
        <v>631</v>
      </c>
      <c r="N174" s="58">
        <f t="shared" si="80"/>
        <v>6630</v>
      </c>
      <c r="O174" s="284">
        <f t="shared" si="81"/>
        <v>3275</v>
      </c>
      <c r="Q174" s="308" t="s">
        <v>124</v>
      </c>
      <c r="R174" s="317">
        <v>227</v>
      </c>
      <c r="S174" s="997"/>
      <c r="T174" s="317">
        <v>121</v>
      </c>
      <c r="U174" s="317">
        <v>117</v>
      </c>
      <c r="V174" s="997"/>
      <c r="W174" s="317">
        <v>49</v>
      </c>
      <c r="X174" s="317">
        <v>129</v>
      </c>
      <c r="Y174" s="997"/>
      <c r="Z174" s="317">
        <v>87</v>
      </c>
      <c r="AA174" s="317">
        <v>160</v>
      </c>
      <c r="AB174" s="997"/>
      <c r="AC174" s="317">
        <v>81</v>
      </c>
      <c r="AD174" s="317">
        <f t="shared" si="75"/>
        <v>633</v>
      </c>
      <c r="AE174" s="284">
        <f t="shared" si="76"/>
        <v>338</v>
      </c>
      <c r="AG174" s="308" t="s">
        <v>124</v>
      </c>
      <c r="AH174" s="317">
        <v>45</v>
      </c>
      <c r="AI174" s="317">
        <v>25</v>
      </c>
      <c r="AJ174" s="317">
        <v>24</v>
      </c>
      <c r="AK174" s="317">
        <v>27</v>
      </c>
      <c r="AL174" s="317">
        <f t="shared" si="77"/>
        <v>121</v>
      </c>
      <c r="AM174" s="317">
        <v>90</v>
      </c>
      <c r="AN174" s="317">
        <v>0</v>
      </c>
      <c r="AO174" s="317">
        <f t="shared" si="78"/>
        <v>90</v>
      </c>
      <c r="AP174" s="284">
        <v>6</v>
      </c>
      <c r="AR174" s="292" t="s">
        <v>246</v>
      </c>
      <c r="AS174" s="298">
        <v>197</v>
      </c>
      <c r="AT174" s="298">
        <v>38</v>
      </c>
      <c r="AU174" s="298"/>
      <c r="AV174" s="298">
        <v>2</v>
      </c>
      <c r="AW174" s="66">
        <f t="shared" si="79"/>
        <v>237</v>
      </c>
      <c r="AX174" s="298">
        <v>173</v>
      </c>
      <c r="AY174" s="298">
        <v>20</v>
      </c>
      <c r="AZ174" s="299">
        <v>41</v>
      </c>
    </row>
    <row r="175" spans="1:56" s="125" customFormat="1" ht="13.65" customHeight="1">
      <c r="A175" s="283" t="s">
        <v>125</v>
      </c>
      <c r="B175" s="58">
        <v>2482</v>
      </c>
      <c r="C175" s="997"/>
      <c r="D175" s="58">
        <v>1180</v>
      </c>
      <c r="E175" s="58">
        <v>1664</v>
      </c>
      <c r="F175" s="997"/>
      <c r="G175" s="58">
        <v>820</v>
      </c>
      <c r="H175" s="58">
        <v>1293</v>
      </c>
      <c r="I175" s="997"/>
      <c r="J175" s="58">
        <v>595</v>
      </c>
      <c r="K175" s="58">
        <v>1323</v>
      </c>
      <c r="L175" s="997"/>
      <c r="M175" s="58">
        <v>635</v>
      </c>
      <c r="N175" s="58">
        <f t="shared" si="80"/>
        <v>6762</v>
      </c>
      <c r="O175" s="284">
        <f t="shared" si="81"/>
        <v>3230</v>
      </c>
      <c r="Q175" s="308" t="s">
        <v>125</v>
      </c>
      <c r="R175" s="317">
        <v>196</v>
      </c>
      <c r="S175" s="997"/>
      <c r="T175" s="317">
        <v>89</v>
      </c>
      <c r="U175" s="317">
        <v>127</v>
      </c>
      <c r="V175" s="997"/>
      <c r="W175" s="317">
        <v>64</v>
      </c>
      <c r="X175" s="317">
        <v>116</v>
      </c>
      <c r="Y175" s="997"/>
      <c r="Z175" s="317">
        <v>51</v>
      </c>
      <c r="AA175" s="317">
        <v>240</v>
      </c>
      <c r="AB175" s="997"/>
      <c r="AC175" s="317">
        <v>126</v>
      </c>
      <c r="AD175" s="317">
        <f t="shared" si="75"/>
        <v>679</v>
      </c>
      <c r="AE175" s="284">
        <f t="shared" si="76"/>
        <v>330</v>
      </c>
      <c r="AG175" s="308" t="s">
        <v>125</v>
      </c>
      <c r="AH175" s="317">
        <v>51</v>
      </c>
      <c r="AI175" s="317">
        <v>35</v>
      </c>
      <c r="AJ175" s="317">
        <v>31</v>
      </c>
      <c r="AK175" s="317">
        <v>30</v>
      </c>
      <c r="AL175" s="317">
        <f t="shared" si="77"/>
        <v>147</v>
      </c>
      <c r="AM175" s="317">
        <v>178</v>
      </c>
      <c r="AN175" s="317">
        <v>6</v>
      </c>
      <c r="AO175" s="317">
        <f t="shared" si="78"/>
        <v>184</v>
      </c>
      <c r="AP175" s="284">
        <v>21</v>
      </c>
      <c r="AR175" s="292" t="s">
        <v>247</v>
      </c>
      <c r="AS175" s="298">
        <v>118</v>
      </c>
      <c r="AT175" s="298">
        <v>100</v>
      </c>
      <c r="AU175" s="298"/>
      <c r="AV175" s="298">
        <v>9</v>
      </c>
      <c r="AW175" s="66">
        <f t="shared" si="79"/>
        <v>227</v>
      </c>
      <c r="AX175" s="298">
        <v>121</v>
      </c>
      <c r="AY175" s="298">
        <v>51</v>
      </c>
      <c r="AZ175" s="299">
        <v>8</v>
      </c>
    </row>
    <row r="176" spans="1:56" s="125" customFormat="1" ht="13.65" customHeight="1">
      <c r="A176" s="283" t="s">
        <v>126</v>
      </c>
      <c r="B176" s="58">
        <v>2821</v>
      </c>
      <c r="C176" s="997"/>
      <c r="D176" s="58">
        <v>1309</v>
      </c>
      <c r="E176" s="58">
        <v>1488</v>
      </c>
      <c r="F176" s="997"/>
      <c r="G176" s="58">
        <v>682</v>
      </c>
      <c r="H176" s="58">
        <v>1308</v>
      </c>
      <c r="I176" s="997"/>
      <c r="J176" s="58">
        <v>670</v>
      </c>
      <c r="K176" s="58">
        <v>974</v>
      </c>
      <c r="L176" s="997"/>
      <c r="M176" s="58">
        <v>445</v>
      </c>
      <c r="N176" s="58">
        <f t="shared" si="80"/>
        <v>6591</v>
      </c>
      <c r="O176" s="284">
        <f t="shared" si="81"/>
        <v>3106</v>
      </c>
      <c r="Q176" s="308" t="s">
        <v>126</v>
      </c>
      <c r="R176" s="317">
        <v>177</v>
      </c>
      <c r="S176" s="997"/>
      <c r="T176" s="317">
        <v>83</v>
      </c>
      <c r="U176" s="317">
        <v>60</v>
      </c>
      <c r="V176" s="997"/>
      <c r="W176" s="317">
        <v>29</v>
      </c>
      <c r="X176" s="317">
        <v>129</v>
      </c>
      <c r="Y176" s="997"/>
      <c r="Z176" s="317">
        <v>70</v>
      </c>
      <c r="AA176" s="317">
        <v>65</v>
      </c>
      <c r="AB176" s="997"/>
      <c r="AC176" s="317">
        <v>26</v>
      </c>
      <c r="AD176" s="317">
        <f t="shared" si="75"/>
        <v>431</v>
      </c>
      <c r="AE176" s="284">
        <f t="shared" si="76"/>
        <v>208</v>
      </c>
      <c r="AG176" s="308" t="s">
        <v>126</v>
      </c>
      <c r="AH176" s="317">
        <v>46</v>
      </c>
      <c r="AI176" s="317">
        <v>29</v>
      </c>
      <c r="AJ176" s="317">
        <v>27</v>
      </c>
      <c r="AK176" s="317">
        <v>24</v>
      </c>
      <c r="AL176" s="317">
        <f t="shared" si="77"/>
        <v>126</v>
      </c>
      <c r="AM176" s="317">
        <v>99</v>
      </c>
      <c r="AN176" s="317">
        <v>8</v>
      </c>
      <c r="AO176" s="317">
        <f t="shared" si="78"/>
        <v>107</v>
      </c>
      <c r="AP176" s="284">
        <v>18</v>
      </c>
      <c r="AR176" s="292" t="s">
        <v>248</v>
      </c>
      <c r="AS176" s="298">
        <v>109</v>
      </c>
      <c r="AT176" s="298">
        <v>65</v>
      </c>
      <c r="AU176" s="298">
        <v>4</v>
      </c>
      <c r="AV176" s="298">
        <v>16</v>
      </c>
      <c r="AW176" s="66">
        <f t="shared" si="79"/>
        <v>194</v>
      </c>
      <c r="AX176" s="298">
        <v>89</v>
      </c>
      <c r="AY176" s="298">
        <v>4</v>
      </c>
      <c r="AZ176" s="299">
        <v>28</v>
      </c>
    </row>
    <row r="177" spans="1:52" s="125" customFormat="1" ht="13.65" customHeight="1">
      <c r="A177" s="283" t="s">
        <v>127</v>
      </c>
      <c r="B177" s="58">
        <v>1586</v>
      </c>
      <c r="C177" s="997"/>
      <c r="D177" s="58">
        <v>848</v>
      </c>
      <c r="E177" s="58">
        <v>904</v>
      </c>
      <c r="F177" s="997"/>
      <c r="G177" s="58">
        <v>492</v>
      </c>
      <c r="H177" s="58">
        <v>977</v>
      </c>
      <c r="I177" s="997"/>
      <c r="J177" s="58">
        <v>506</v>
      </c>
      <c r="K177" s="58">
        <v>699</v>
      </c>
      <c r="L177" s="997"/>
      <c r="M177" s="58">
        <v>348</v>
      </c>
      <c r="N177" s="58">
        <f t="shared" si="80"/>
        <v>4166</v>
      </c>
      <c r="O177" s="284">
        <f t="shared" si="81"/>
        <v>2194</v>
      </c>
      <c r="Q177" s="308" t="s">
        <v>127</v>
      </c>
      <c r="R177" s="317">
        <v>130</v>
      </c>
      <c r="S177" s="997"/>
      <c r="T177" s="317">
        <v>61</v>
      </c>
      <c r="U177" s="317">
        <v>66</v>
      </c>
      <c r="V177" s="997"/>
      <c r="W177" s="317">
        <v>35</v>
      </c>
      <c r="X177" s="317">
        <v>134</v>
      </c>
      <c r="Y177" s="997"/>
      <c r="Z177" s="317">
        <v>76</v>
      </c>
      <c r="AA177" s="317">
        <v>109</v>
      </c>
      <c r="AB177" s="997"/>
      <c r="AC177" s="317">
        <v>63</v>
      </c>
      <c r="AD177" s="317">
        <f t="shared" si="75"/>
        <v>439</v>
      </c>
      <c r="AE177" s="284">
        <f t="shared" si="76"/>
        <v>235</v>
      </c>
      <c r="AG177" s="308" t="s">
        <v>127</v>
      </c>
      <c r="AH177" s="317">
        <v>31</v>
      </c>
      <c r="AI177" s="317">
        <v>18</v>
      </c>
      <c r="AJ177" s="317">
        <v>19</v>
      </c>
      <c r="AK177" s="317">
        <v>17</v>
      </c>
      <c r="AL177" s="317">
        <f t="shared" si="77"/>
        <v>85</v>
      </c>
      <c r="AM177" s="317">
        <v>62</v>
      </c>
      <c r="AN177" s="317">
        <v>14</v>
      </c>
      <c r="AO177" s="317">
        <f t="shared" si="78"/>
        <v>76</v>
      </c>
      <c r="AP177" s="284">
        <v>9</v>
      </c>
      <c r="AR177" s="292" t="s">
        <v>249</v>
      </c>
      <c r="AS177" s="62">
        <v>168</v>
      </c>
      <c r="AT177" s="62">
        <v>32</v>
      </c>
      <c r="AU177" s="62"/>
      <c r="AV177" s="62"/>
      <c r="AW177" s="66">
        <f t="shared" si="79"/>
        <v>200</v>
      </c>
      <c r="AX177" s="62">
        <v>104</v>
      </c>
      <c r="AY177" s="62">
        <v>24</v>
      </c>
      <c r="AZ177" s="301"/>
    </row>
    <row r="178" spans="1:52" s="125" customFormat="1" ht="13.65" customHeight="1">
      <c r="A178" s="283" t="s">
        <v>128</v>
      </c>
      <c r="B178" s="58">
        <v>1107</v>
      </c>
      <c r="C178" s="997"/>
      <c r="D178" s="58">
        <v>502</v>
      </c>
      <c r="E178" s="58">
        <v>564</v>
      </c>
      <c r="F178" s="997"/>
      <c r="G178" s="58">
        <v>237</v>
      </c>
      <c r="H178" s="58">
        <v>471</v>
      </c>
      <c r="I178" s="997"/>
      <c r="J178" s="58">
        <v>233</v>
      </c>
      <c r="K178" s="58">
        <v>426</v>
      </c>
      <c r="L178" s="997"/>
      <c r="M178" s="58">
        <v>187</v>
      </c>
      <c r="N178" s="58">
        <f t="shared" si="80"/>
        <v>2568</v>
      </c>
      <c r="O178" s="284">
        <f t="shared" si="81"/>
        <v>1159</v>
      </c>
      <c r="Q178" s="308" t="s">
        <v>128</v>
      </c>
      <c r="R178" s="317">
        <v>59</v>
      </c>
      <c r="S178" s="997"/>
      <c r="T178" s="317">
        <v>29</v>
      </c>
      <c r="U178" s="317">
        <v>24</v>
      </c>
      <c r="V178" s="997"/>
      <c r="W178" s="317">
        <v>9</v>
      </c>
      <c r="X178" s="317">
        <v>32</v>
      </c>
      <c r="Y178" s="997"/>
      <c r="Z178" s="317">
        <v>15</v>
      </c>
      <c r="AA178" s="317">
        <v>56</v>
      </c>
      <c r="AB178" s="997"/>
      <c r="AC178" s="317">
        <v>29</v>
      </c>
      <c r="AD178" s="317">
        <f t="shared" si="75"/>
        <v>171</v>
      </c>
      <c r="AE178" s="284">
        <f t="shared" si="76"/>
        <v>82</v>
      </c>
      <c r="AG178" s="308" t="s">
        <v>128</v>
      </c>
      <c r="AH178" s="317">
        <v>19</v>
      </c>
      <c r="AI178" s="317">
        <v>11</v>
      </c>
      <c r="AJ178" s="317">
        <v>11</v>
      </c>
      <c r="AK178" s="317">
        <v>11</v>
      </c>
      <c r="AL178" s="317">
        <f t="shared" si="77"/>
        <v>52</v>
      </c>
      <c r="AM178" s="317">
        <v>37</v>
      </c>
      <c r="AN178" s="317">
        <v>14</v>
      </c>
      <c r="AO178" s="317">
        <f t="shared" si="78"/>
        <v>51</v>
      </c>
      <c r="AP178" s="284">
        <v>9</v>
      </c>
      <c r="AR178" s="308" t="s">
        <v>265</v>
      </c>
      <c r="AS178" s="728">
        <v>42</v>
      </c>
      <c r="AT178" s="728">
        <v>26</v>
      </c>
      <c r="AU178" s="728">
        <v>2</v>
      </c>
      <c r="AV178" s="728">
        <v>6</v>
      </c>
      <c r="AW178" s="66">
        <f t="shared" si="79"/>
        <v>76</v>
      </c>
      <c r="AX178" s="728">
        <v>35</v>
      </c>
      <c r="AY178" s="728">
        <v>1</v>
      </c>
      <c r="AZ178" s="452">
        <v>11</v>
      </c>
    </row>
    <row r="179" spans="1:52" s="125" customFormat="1" ht="13.65" customHeight="1">
      <c r="A179" s="281" t="s">
        <v>129</v>
      </c>
      <c r="B179" s="126"/>
      <c r="C179" s="126"/>
      <c r="D179" s="126"/>
      <c r="E179" s="126"/>
      <c r="F179" s="126"/>
      <c r="G179" s="126"/>
      <c r="H179" s="272"/>
      <c r="I179" s="1003"/>
      <c r="J179" s="272"/>
      <c r="K179" s="272"/>
      <c r="L179" s="1003"/>
      <c r="M179" s="272"/>
      <c r="N179" s="58"/>
      <c r="O179" s="284"/>
      <c r="P179" s="714"/>
      <c r="Q179" s="295" t="s">
        <v>129</v>
      </c>
      <c r="R179" s="718"/>
      <c r="S179" s="1007"/>
      <c r="T179" s="718"/>
      <c r="U179" s="718"/>
      <c r="V179" s="1007"/>
      <c r="W179" s="718"/>
      <c r="X179" s="592"/>
      <c r="Y179" s="1003"/>
      <c r="Z179" s="592"/>
      <c r="AA179" s="592"/>
      <c r="AB179" s="1003"/>
      <c r="AC179" s="592"/>
      <c r="AD179" s="317"/>
      <c r="AE179" s="284"/>
      <c r="AG179" s="295" t="s">
        <v>129</v>
      </c>
      <c r="AH179" s="592"/>
      <c r="AI179" s="592"/>
      <c r="AJ179" s="592"/>
      <c r="AK179" s="592"/>
      <c r="AL179" s="317"/>
      <c r="AM179" s="592"/>
      <c r="AN179" s="592"/>
      <c r="AO179" s="317"/>
      <c r="AP179" s="282"/>
      <c r="AR179" s="300" t="s">
        <v>129</v>
      </c>
      <c r="AS179" s="67"/>
      <c r="AT179" s="67"/>
      <c r="AU179" s="67"/>
      <c r="AV179" s="67"/>
      <c r="AW179" s="67">
        <f t="shared" si="79"/>
        <v>0</v>
      </c>
      <c r="AX179" s="67"/>
      <c r="AY179" s="67"/>
      <c r="AZ179" s="302"/>
    </row>
    <row r="180" spans="1:52" s="125" customFormat="1" ht="13.65" customHeight="1">
      <c r="A180" s="283" t="s">
        <v>130</v>
      </c>
      <c r="B180" s="58">
        <v>1405</v>
      </c>
      <c r="C180" s="997"/>
      <c r="D180" s="58">
        <v>601</v>
      </c>
      <c r="E180" s="58">
        <v>683</v>
      </c>
      <c r="F180" s="997"/>
      <c r="G180" s="58">
        <v>310</v>
      </c>
      <c r="H180" s="58">
        <v>457</v>
      </c>
      <c r="I180" s="997"/>
      <c r="J180" s="58">
        <v>178</v>
      </c>
      <c r="K180" s="58">
        <v>397</v>
      </c>
      <c r="L180" s="997"/>
      <c r="M180" s="58">
        <v>182</v>
      </c>
      <c r="N180" s="58">
        <f t="shared" si="80"/>
        <v>2942</v>
      </c>
      <c r="O180" s="284">
        <f t="shared" si="81"/>
        <v>1271</v>
      </c>
      <c r="Q180" s="308" t="s">
        <v>130</v>
      </c>
      <c r="R180" s="317">
        <v>58</v>
      </c>
      <c r="S180" s="997"/>
      <c r="T180" s="317">
        <v>24</v>
      </c>
      <c r="U180" s="317">
        <v>65</v>
      </c>
      <c r="V180" s="997"/>
      <c r="W180" s="317">
        <v>38</v>
      </c>
      <c r="X180" s="317">
        <v>40</v>
      </c>
      <c r="Y180" s="997"/>
      <c r="Z180" s="317">
        <v>14</v>
      </c>
      <c r="AA180" s="317">
        <v>86</v>
      </c>
      <c r="AB180" s="997"/>
      <c r="AC180" s="317">
        <v>39</v>
      </c>
      <c r="AD180" s="317">
        <f t="shared" si="75"/>
        <v>249</v>
      </c>
      <c r="AE180" s="284">
        <f t="shared" si="76"/>
        <v>115</v>
      </c>
      <c r="AG180" s="308" t="s">
        <v>130</v>
      </c>
      <c r="AH180" s="317">
        <v>26</v>
      </c>
      <c r="AI180" s="317">
        <v>14</v>
      </c>
      <c r="AJ180" s="317">
        <v>10</v>
      </c>
      <c r="AK180" s="317">
        <v>10</v>
      </c>
      <c r="AL180" s="317">
        <f t="shared" si="77"/>
        <v>60</v>
      </c>
      <c r="AM180" s="317">
        <v>41</v>
      </c>
      <c r="AN180" s="317">
        <v>18</v>
      </c>
      <c r="AO180" s="317">
        <f t="shared" si="78"/>
        <v>59</v>
      </c>
      <c r="AP180" s="284">
        <v>9</v>
      </c>
      <c r="AR180" s="292" t="s">
        <v>250</v>
      </c>
      <c r="AS180" s="298">
        <v>27</v>
      </c>
      <c r="AT180" s="298">
        <v>41</v>
      </c>
      <c r="AU180" s="298"/>
      <c r="AV180" s="298">
        <v>30</v>
      </c>
      <c r="AW180" s="66">
        <f t="shared" si="79"/>
        <v>98</v>
      </c>
      <c r="AX180" s="298">
        <v>40</v>
      </c>
      <c r="AY180" s="298"/>
      <c r="AZ180" s="299">
        <v>13</v>
      </c>
    </row>
    <row r="181" spans="1:52" s="125" customFormat="1" ht="13.65" customHeight="1">
      <c r="A181" s="283" t="s">
        <v>131</v>
      </c>
      <c r="B181" s="58">
        <v>2603</v>
      </c>
      <c r="C181" s="997"/>
      <c r="D181" s="58">
        <v>1101</v>
      </c>
      <c r="E181" s="58">
        <v>1072</v>
      </c>
      <c r="F181" s="997"/>
      <c r="G181" s="58">
        <v>399</v>
      </c>
      <c r="H181" s="58">
        <v>928</v>
      </c>
      <c r="I181" s="997"/>
      <c r="J181" s="58">
        <v>355</v>
      </c>
      <c r="K181" s="58">
        <v>686</v>
      </c>
      <c r="L181" s="997"/>
      <c r="M181" s="58">
        <v>278</v>
      </c>
      <c r="N181" s="58">
        <f t="shared" si="80"/>
        <v>5289</v>
      </c>
      <c r="O181" s="284">
        <f t="shared" si="81"/>
        <v>2133</v>
      </c>
      <c r="Q181" s="308" t="s">
        <v>131</v>
      </c>
      <c r="R181" s="317">
        <v>253</v>
      </c>
      <c r="S181" s="997"/>
      <c r="T181" s="317">
        <v>98</v>
      </c>
      <c r="U181" s="317">
        <v>114</v>
      </c>
      <c r="V181" s="997"/>
      <c r="W181" s="317">
        <v>41</v>
      </c>
      <c r="X181" s="317">
        <v>85</v>
      </c>
      <c r="Y181" s="997"/>
      <c r="Z181" s="317">
        <v>23</v>
      </c>
      <c r="AA181" s="317">
        <v>95</v>
      </c>
      <c r="AB181" s="997"/>
      <c r="AC181" s="317">
        <v>29</v>
      </c>
      <c r="AD181" s="317">
        <f t="shared" si="75"/>
        <v>547</v>
      </c>
      <c r="AE181" s="284">
        <f t="shared" si="76"/>
        <v>191</v>
      </c>
      <c r="AG181" s="308" t="s">
        <v>131</v>
      </c>
      <c r="AH181" s="317">
        <v>41</v>
      </c>
      <c r="AI181" s="317">
        <v>20</v>
      </c>
      <c r="AJ181" s="317">
        <v>18</v>
      </c>
      <c r="AK181" s="317">
        <v>13</v>
      </c>
      <c r="AL181" s="317">
        <f t="shared" si="77"/>
        <v>92</v>
      </c>
      <c r="AM181" s="317">
        <v>57</v>
      </c>
      <c r="AN181" s="317">
        <v>17</v>
      </c>
      <c r="AO181" s="317">
        <f t="shared" si="78"/>
        <v>74</v>
      </c>
      <c r="AP181" s="284">
        <v>12</v>
      </c>
      <c r="AR181" s="292" t="s">
        <v>251</v>
      </c>
      <c r="AS181" s="298">
        <v>56</v>
      </c>
      <c r="AT181" s="298">
        <v>78</v>
      </c>
      <c r="AU181" s="298"/>
      <c r="AV181" s="298"/>
      <c r="AW181" s="66">
        <f t="shared" si="79"/>
        <v>134</v>
      </c>
      <c r="AX181" s="298">
        <v>44</v>
      </c>
      <c r="AY181" s="298">
        <v>24</v>
      </c>
      <c r="AZ181" s="299">
        <v>18</v>
      </c>
    </row>
    <row r="182" spans="1:52" s="125" customFormat="1" ht="13.65" customHeight="1">
      <c r="A182" s="283" t="s">
        <v>132</v>
      </c>
      <c r="B182" s="58">
        <v>4204</v>
      </c>
      <c r="C182" s="997"/>
      <c r="D182" s="58">
        <v>1847</v>
      </c>
      <c r="E182" s="58">
        <v>1950</v>
      </c>
      <c r="F182" s="997"/>
      <c r="G182" s="58">
        <v>785</v>
      </c>
      <c r="H182" s="58">
        <v>1578</v>
      </c>
      <c r="I182" s="997"/>
      <c r="J182" s="58">
        <v>599</v>
      </c>
      <c r="K182" s="58">
        <v>1399</v>
      </c>
      <c r="L182" s="997"/>
      <c r="M182" s="58">
        <v>495</v>
      </c>
      <c r="N182" s="58">
        <f t="shared" si="80"/>
        <v>9131</v>
      </c>
      <c r="O182" s="284">
        <f t="shared" si="81"/>
        <v>3726</v>
      </c>
      <c r="Q182" s="308" t="s">
        <v>132</v>
      </c>
      <c r="R182" s="317">
        <v>455</v>
      </c>
      <c r="S182" s="997"/>
      <c r="T182" s="317">
        <v>224</v>
      </c>
      <c r="U182" s="317">
        <v>183</v>
      </c>
      <c r="V182" s="997"/>
      <c r="W182" s="317">
        <v>83</v>
      </c>
      <c r="X182" s="317">
        <v>178</v>
      </c>
      <c r="Y182" s="997"/>
      <c r="Z182" s="317">
        <v>58</v>
      </c>
      <c r="AA182" s="317">
        <v>293</v>
      </c>
      <c r="AB182" s="997"/>
      <c r="AC182" s="317">
        <v>99</v>
      </c>
      <c r="AD182" s="317">
        <f t="shared" si="75"/>
        <v>1109</v>
      </c>
      <c r="AE182" s="284">
        <f t="shared" si="76"/>
        <v>464</v>
      </c>
      <c r="AG182" s="308" t="s">
        <v>132</v>
      </c>
      <c r="AH182" s="317">
        <v>77</v>
      </c>
      <c r="AI182" s="317">
        <v>41</v>
      </c>
      <c r="AJ182" s="317">
        <v>37</v>
      </c>
      <c r="AK182" s="317">
        <v>30</v>
      </c>
      <c r="AL182" s="317">
        <f t="shared" si="77"/>
        <v>185</v>
      </c>
      <c r="AM182" s="317">
        <v>120</v>
      </c>
      <c r="AN182" s="317">
        <v>45</v>
      </c>
      <c r="AO182" s="317">
        <f t="shared" si="78"/>
        <v>165</v>
      </c>
      <c r="AP182" s="284">
        <v>33</v>
      </c>
      <c r="AR182" s="292" t="s">
        <v>252</v>
      </c>
      <c r="AS182" s="298">
        <v>124</v>
      </c>
      <c r="AT182" s="298">
        <v>139</v>
      </c>
      <c r="AU182" s="298"/>
      <c r="AV182" s="298"/>
      <c r="AW182" s="66">
        <f t="shared" si="79"/>
        <v>263</v>
      </c>
      <c r="AX182" s="298">
        <v>16</v>
      </c>
      <c r="AY182" s="298">
        <v>330</v>
      </c>
      <c r="AZ182" s="299">
        <v>34</v>
      </c>
    </row>
    <row r="183" spans="1:52" s="125" customFormat="1" ht="13.65" customHeight="1">
      <c r="A183" s="283" t="s">
        <v>133</v>
      </c>
      <c r="B183" s="58">
        <v>1905</v>
      </c>
      <c r="C183" s="997"/>
      <c r="D183" s="58">
        <v>844</v>
      </c>
      <c r="E183" s="58">
        <v>1318</v>
      </c>
      <c r="F183" s="997"/>
      <c r="G183" s="58">
        <v>583</v>
      </c>
      <c r="H183" s="58">
        <v>1115</v>
      </c>
      <c r="I183" s="997"/>
      <c r="J183" s="58">
        <v>495</v>
      </c>
      <c r="K183" s="58">
        <v>754</v>
      </c>
      <c r="L183" s="997"/>
      <c r="M183" s="58">
        <v>295</v>
      </c>
      <c r="N183" s="58">
        <f t="shared" si="80"/>
        <v>5092</v>
      </c>
      <c r="O183" s="284">
        <f t="shared" si="81"/>
        <v>2217</v>
      </c>
      <c r="Q183" s="308" t="s">
        <v>133</v>
      </c>
      <c r="R183" s="317">
        <v>56</v>
      </c>
      <c r="S183" s="997"/>
      <c r="T183" s="317">
        <v>21</v>
      </c>
      <c r="U183" s="317">
        <v>45</v>
      </c>
      <c r="V183" s="997"/>
      <c r="W183" s="317">
        <v>31</v>
      </c>
      <c r="X183" s="317">
        <v>107</v>
      </c>
      <c r="Y183" s="997"/>
      <c r="Z183" s="317">
        <v>34</v>
      </c>
      <c r="AA183" s="317">
        <v>167</v>
      </c>
      <c r="AB183" s="997"/>
      <c r="AC183" s="317">
        <v>62</v>
      </c>
      <c r="AD183" s="317">
        <f t="shared" si="75"/>
        <v>375</v>
      </c>
      <c r="AE183" s="284">
        <f t="shared" si="76"/>
        <v>148</v>
      </c>
      <c r="AG183" s="308" t="s">
        <v>133</v>
      </c>
      <c r="AH183" s="317">
        <v>41</v>
      </c>
      <c r="AI183" s="317">
        <v>39</v>
      </c>
      <c r="AJ183" s="317">
        <v>24</v>
      </c>
      <c r="AK183" s="317">
        <v>20</v>
      </c>
      <c r="AL183" s="317">
        <f t="shared" si="77"/>
        <v>124</v>
      </c>
      <c r="AM183" s="317">
        <v>84</v>
      </c>
      <c r="AN183" s="317">
        <v>28</v>
      </c>
      <c r="AO183" s="317">
        <f t="shared" si="78"/>
        <v>112</v>
      </c>
      <c r="AP183" s="284">
        <v>11</v>
      </c>
      <c r="AR183" s="292" t="s">
        <v>253</v>
      </c>
      <c r="AS183" s="298">
        <v>63</v>
      </c>
      <c r="AT183" s="298">
        <v>28</v>
      </c>
      <c r="AU183" s="298"/>
      <c r="AV183" s="298"/>
      <c r="AW183" s="66">
        <f t="shared" si="79"/>
        <v>91</v>
      </c>
      <c r="AX183" s="298">
        <v>33</v>
      </c>
      <c r="AY183" s="298">
        <v>25</v>
      </c>
      <c r="AZ183" s="299">
        <v>23</v>
      </c>
    </row>
    <row r="184" spans="1:52" s="125" customFormat="1" ht="13.65" customHeight="1">
      <c r="A184" s="283" t="s">
        <v>134</v>
      </c>
      <c r="B184" s="58">
        <v>2348</v>
      </c>
      <c r="C184" s="997"/>
      <c r="D184" s="58">
        <v>969</v>
      </c>
      <c r="E184" s="58">
        <v>1094</v>
      </c>
      <c r="F184" s="997"/>
      <c r="G184" s="58">
        <v>431</v>
      </c>
      <c r="H184" s="58">
        <v>985</v>
      </c>
      <c r="I184" s="997"/>
      <c r="J184" s="58">
        <v>403</v>
      </c>
      <c r="K184" s="58">
        <v>664</v>
      </c>
      <c r="L184" s="997"/>
      <c r="M184" s="58">
        <v>244</v>
      </c>
      <c r="N184" s="58">
        <f t="shared" si="80"/>
        <v>5091</v>
      </c>
      <c r="O184" s="284">
        <f t="shared" si="81"/>
        <v>2047</v>
      </c>
      <c r="Q184" s="308" t="s">
        <v>134</v>
      </c>
      <c r="R184" s="317">
        <v>455</v>
      </c>
      <c r="S184" s="997"/>
      <c r="T184" s="317">
        <v>193</v>
      </c>
      <c r="U184" s="317">
        <v>189</v>
      </c>
      <c r="V184" s="997"/>
      <c r="W184" s="317">
        <v>70</v>
      </c>
      <c r="X184" s="317">
        <v>215</v>
      </c>
      <c r="Y184" s="997"/>
      <c r="Z184" s="317">
        <v>107</v>
      </c>
      <c r="AA184" s="317">
        <v>245</v>
      </c>
      <c r="AB184" s="997"/>
      <c r="AC184" s="317">
        <v>100</v>
      </c>
      <c r="AD184" s="317">
        <f t="shared" si="75"/>
        <v>1104</v>
      </c>
      <c r="AE184" s="284">
        <f t="shared" si="76"/>
        <v>470</v>
      </c>
      <c r="AG184" s="308" t="s">
        <v>134</v>
      </c>
      <c r="AH184" s="317">
        <v>215</v>
      </c>
      <c r="AI184" s="317">
        <v>128</v>
      </c>
      <c r="AJ184" s="317">
        <v>83</v>
      </c>
      <c r="AK184" s="317">
        <v>64</v>
      </c>
      <c r="AL184" s="317">
        <f t="shared" si="77"/>
        <v>490</v>
      </c>
      <c r="AM184" s="317">
        <v>70</v>
      </c>
      <c r="AN184" s="317">
        <v>8</v>
      </c>
      <c r="AO184" s="317">
        <f t="shared" si="78"/>
        <v>78</v>
      </c>
      <c r="AP184" s="284">
        <v>18</v>
      </c>
      <c r="AR184" s="292" t="s">
        <v>254</v>
      </c>
      <c r="AS184" s="298">
        <v>80</v>
      </c>
      <c r="AT184" s="298">
        <v>23</v>
      </c>
      <c r="AU184" s="298">
        <v>3</v>
      </c>
      <c r="AV184" s="298"/>
      <c r="AW184" s="66">
        <f t="shared" si="79"/>
        <v>106</v>
      </c>
      <c r="AX184" s="298">
        <v>32</v>
      </c>
      <c r="AY184" s="298">
        <v>4</v>
      </c>
      <c r="AZ184" s="299">
        <v>25</v>
      </c>
    </row>
    <row r="185" spans="1:52" ht="13.65" customHeight="1" thickBot="1">
      <c r="A185" s="286" t="s">
        <v>135</v>
      </c>
      <c r="B185" s="287">
        <v>2127</v>
      </c>
      <c r="C185" s="1006"/>
      <c r="D185" s="287">
        <v>943</v>
      </c>
      <c r="E185" s="287">
        <v>1423</v>
      </c>
      <c r="F185" s="1006"/>
      <c r="G185" s="287">
        <v>614</v>
      </c>
      <c r="H185" s="287">
        <v>1331</v>
      </c>
      <c r="I185" s="1006"/>
      <c r="J185" s="287">
        <v>528</v>
      </c>
      <c r="K185" s="287">
        <v>988</v>
      </c>
      <c r="L185" s="1006"/>
      <c r="M185" s="287">
        <v>386</v>
      </c>
      <c r="N185" s="287">
        <f t="shared" si="80"/>
        <v>5869</v>
      </c>
      <c r="O185" s="288">
        <f t="shared" si="81"/>
        <v>2471</v>
      </c>
      <c r="P185" s="57"/>
      <c r="Q185" s="296" t="s">
        <v>135</v>
      </c>
      <c r="R185" s="297">
        <v>73</v>
      </c>
      <c r="S185" s="1010"/>
      <c r="T185" s="294">
        <v>37</v>
      </c>
      <c r="U185" s="294">
        <v>143</v>
      </c>
      <c r="V185" s="294"/>
      <c r="W185" s="294">
        <v>58</v>
      </c>
      <c r="X185" s="294">
        <v>262</v>
      </c>
      <c r="Y185" s="294"/>
      <c r="Z185" s="294">
        <v>90</v>
      </c>
      <c r="AA185" s="294">
        <v>249</v>
      </c>
      <c r="AB185" s="294"/>
      <c r="AC185" s="294">
        <v>88</v>
      </c>
      <c r="AD185" s="668">
        <f t="shared" si="75"/>
        <v>727</v>
      </c>
      <c r="AE185" s="669">
        <f t="shared" si="76"/>
        <v>273</v>
      </c>
      <c r="AG185" s="293" t="s">
        <v>135</v>
      </c>
      <c r="AH185" s="287">
        <v>41</v>
      </c>
      <c r="AI185" s="287">
        <v>33</v>
      </c>
      <c r="AJ185" s="287">
        <v>28</v>
      </c>
      <c r="AK185" s="287">
        <v>21</v>
      </c>
      <c r="AL185" s="287">
        <f t="shared" si="77"/>
        <v>123</v>
      </c>
      <c r="AM185" s="287">
        <v>62</v>
      </c>
      <c r="AN185" s="287">
        <v>33</v>
      </c>
      <c r="AO185" s="287">
        <f t="shared" si="78"/>
        <v>95</v>
      </c>
      <c r="AP185" s="288">
        <v>14</v>
      </c>
      <c r="AR185" s="296" t="s">
        <v>255</v>
      </c>
      <c r="AS185" s="303">
        <v>87</v>
      </c>
      <c r="AT185" s="303">
        <v>18</v>
      </c>
      <c r="AU185" s="303">
        <v>8</v>
      </c>
      <c r="AV185" s="303"/>
      <c r="AW185" s="304">
        <f t="shared" si="79"/>
        <v>113</v>
      </c>
      <c r="AX185" s="303">
        <v>35</v>
      </c>
      <c r="AY185" s="303">
        <v>1</v>
      </c>
      <c r="AZ185" s="305">
        <v>29</v>
      </c>
    </row>
    <row r="188" spans="1:52">
      <c r="D188" s="68"/>
      <c r="R188" s="127"/>
      <c r="S188" s="127"/>
      <c r="T188" s="127"/>
      <c r="U188" s="127"/>
      <c r="V188" s="127"/>
      <c r="W188" s="127"/>
    </row>
    <row r="189" spans="1:52">
      <c r="D189" s="68"/>
      <c r="R189" s="127"/>
      <c r="S189" s="127"/>
      <c r="T189" s="127"/>
      <c r="U189" s="127"/>
      <c r="V189" s="127"/>
      <c r="W189" s="127"/>
    </row>
  </sheetData>
  <mergeCells count="138">
    <mergeCell ref="AR147:AZ147"/>
    <mergeCell ref="AY108:AZ108"/>
    <mergeCell ref="AR150:AR151"/>
    <mergeCell ref="AY150:AZ150"/>
    <mergeCell ref="A148:P148"/>
    <mergeCell ref="Q148:AE148"/>
    <mergeCell ref="AG148:AP148"/>
    <mergeCell ref="AR148:AZ148"/>
    <mergeCell ref="B150:D150"/>
    <mergeCell ref="E150:G150"/>
    <mergeCell ref="H150:J150"/>
    <mergeCell ref="K150:M150"/>
    <mergeCell ref="N150:O150"/>
    <mergeCell ref="R150:T150"/>
    <mergeCell ref="U150:W150"/>
    <mergeCell ref="X150:Z150"/>
    <mergeCell ref="AA150:AC150"/>
    <mergeCell ref="AD150:AE150"/>
    <mergeCell ref="AS150:AX150"/>
    <mergeCell ref="AH150:AL150"/>
    <mergeCell ref="AG150:AG151"/>
    <mergeCell ref="A150:A151"/>
    <mergeCell ref="Q150:Q151"/>
    <mergeCell ref="A108:A109"/>
    <mergeCell ref="Q108:Q109"/>
    <mergeCell ref="AM108:AO108"/>
    <mergeCell ref="AP108:AP109"/>
    <mergeCell ref="Q106:AE106"/>
    <mergeCell ref="AG106:AP106"/>
    <mergeCell ref="AR106:AZ106"/>
    <mergeCell ref="B108:D108"/>
    <mergeCell ref="E108:G108"/>
    <mergeCell ref="H108:J108"/>
    <mergeCell ref="K108:M108"/>
    <mergeCell ref="N108:O108"/>
    <mergeCell ref="R108:T108"/>
    <mergeCell ref="AS108:AX108"/>
    <mergeCell ref="A106:P106"/>
    <mergeCell ref="AR108:AR109"/>
    <mergeCell ref="AY70:AZ70"/>
    <mergeCell ref="A105:P105"/>
    <mergeCell ref="Q105:AE105"/>
    <mergeCell ref="AR105:AZ105"/>
    <mergeCell ref="U70:W70"/>
    <mergeCell ref="X70:Z70"/>
    <mergeCell ref="AA70:AC70"/>
    <mergeCell ref="AD70:AE70"/>
    <mergeCell ref="E70:G70"/>
    <mergeCell ref="H70:J70"/>
    <mergeCell ref="K70:M70"/>
    <mergeCell ref="N70:O70"/>
    <mergeCell ref="R70:T70"/>
    <mergeCell ref="Q70:Q71"/>
    <mergeCell ref="AG70:AG71"/>
    <mergeCell ref="AH70:AL70"/>
    <mergeCell ref="A70:A71"/>
    <mergeCell ref="AR70:AR71"/>
    <mergeCell ref="AY5:AZ5"/>
    <mergeCell ref="AS5:AX5"/>
    <mergeCell ref="AR5:AR6"/>
    <mergeCell ref="AG5:AG6"/>
    <mergeCell ref="R5:T5"/>
    <mergeCell ref="U5:W5"/>
    <mergeCell ref="X5:Z5"/>
    <mergeCell ref="AA5:AC5"/>
    <mergeCell ref="AD5:AE5"/>
    <mergeCell ref="AR30:AZ30"/>
    <mergeCell ref="AR31:AZ31"/>
    <mergeCell ref="B33:D33"/>
    <mergeCell ref="E33:G33"/>
    <mergeCell ref="H33:J33"/>
    <mergeCell ref="K33:M33"/>
    <mergeCell ref="N33:O33"/>
    <mergeCell ref="Q30:AE30"/>
    <mergeCell ref="AG108:AG109"/>
    <mergeCell ref="AR68:AZ68"/>
    <mergeCell ref="Q31:AE31"/>
    <mergeCell ref="R33:T33"/>
    <mergeCell ref="U33:W33"/>
    <mergeCell ref="X33:Z33"/>
    <mergeCell ref="AA33:AC33"/>
    <mergeCell ref="Q67:AE67"/>
    <mergeCell ref="AG67:AP67"/>
    <mergeCell ref="AY33:AZ33"/>
    <mergeCell ref="AR67:AZ67"/>
    <mergeCell ref="Q68:AE68"/>
    <mergeCell ref="AG68:AP68"/>
    <mergeCell ref="AR33:AR34"/>
    <mergeCell ref="AH33:AL33"/>
    <mergeCell ref="AS70:AX70"/>
    <mergeCell ref="AR1:AZ1"/>
    <mergeCell ref="AR2:AZ2"/>
    <mergeCell ref="AR3:AZ3"/>
    <mergeCell ref="AG1:AP1"/>
    <mergeCell ref="AG2:AP2"/>
    <mergeCell ref="AG3:AP3"/>
    <mergeCell ref="A5:A6"/>
    <mergeCell ref="AP70:AP71"/>
    <mergeCell ref="AM70:AO70"/>
    <mergeCell ref="AM33:AO33"/>
    <mergeCell ref="Q2:AE2"/>
    <mergeCell ref="Q1:AE1"/>
    <mergeCell ref="Q3:AE3"/>
    <mergeCell ref="A2:P2"/>
    <mergeCell ref="AG30:AP30"/>
    <mergeCell ref="AG31:AP31"/>
    <mergeCell ref="AS33:AX33"/>
    <mergeCell ref="AD33:AE33"/>
    <mergeCell ref="AP5:AP6"/>
    <mergeCell ref="Q33:Q34"/>
    <mergeCell ref="A33:A34"/>
    <mergeCell ref="AG33:AG34"/>
    <mergeCell ref="AP33:AP34"/>
    <mergeCell ref="A1:O1"/>
    <mergeCell ref="AM150:AO150"/>
    <mergeCell ref="AP150:AP151"/>
    <mergeCell ref="AM5:AO5"/>
    <mergeCell ref="AH5:AL5"/>
    <mergeCell ref="B5:D5"/>
    <mergeCell ref="E5:G5"/>
    <mergeCell ref="H5:J5"/>
    <mergeCell ref="K5:M5"/>
    <mergeCell ref="N5:O5"/>
    <mergeCell ref="B70:D70"/>
    <mergeCell ref="A30:O30"/>
    <mergeCell ref="A31:O31"/>
    <mergeCell ref="A67:O67"/>
    <mergeCell ref="A68:O68"/>
    <mergeCell ref="AG105:AP105"/>
    <mergeCell ref="A147:P147"/>
    <mergeCell ref="Q147:AE147"/>
    <mergeCell ref="AG147:AP147"/>
    <mergeCell ref="U108:W108"/>
    <mergeCell ref="X108:Z108"/>
    <mergeCell ref="AA108:AC108"/>
    <mergeCell ref="AD108:AE108"/>
    <mergeCell ref="AH108:AL108"/>
    <mergeCell ref="Q5:Q6"/>
  </mergeCells>
  <printOptions horizontalCentered="1"/>
  <pageMargins left="0.51181102362204722" right="0.31496062992125984" top="0.15748031496062992" bottom="0.15748031496062992" header="0.11811023622047245" footer="0.11811023622047245"/>
  <pageSetup paperSize="9" scale="85" firstPageNumber="29" orientation="landscape" useFirstPageNumber="1" r:id="rId1"/>
  <headerFooter>
    <oddFooter>Page &amp;P</oddFooter>
  </headerFooter>
  <rowBreaks count="4" manualBreakCount="4">
    <brk id="29" max="16383" man="1"/>
    <brk id="66" max="16383" man="1"/>
    <brk id="103" max="16383" man="1"/>
    <brk id="145" max="16383" man="1"/>
  </rowBreaks>
  <ignoredErrors>
    <ignoredError sqref="AW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6"/>
  <sheetViews>
    <sheetView showZeros="0" topLeftCell="Q1" zoomScale="70" zoomScaleNormal="70" workbookViewId="0">
      <selection activeCell="AG30" activeCellId="2" sqref="W30 Y30 AG30"/>
    </sheetView>
  </sheetViews>
  <sheetFormatPr baseColWidth="10" defaultColWidth="11.453125" defaultRowHeight="14.5"/>
  <cols>
    <col min="1" max="1" width="29" customWidth="1"/>
    <col min="2" max="2" width="7" customWidth="1"/>
    <col min="3" max="3" width="7.36328125" customWidth="1"/>
    <col min="4" max="4" width="6.90625" customWidth="1"/>
    <col min="5" max="8" width="7.36328125" customWidth="1"/>
    <col min="9" max="9" width="6.453125" customWidth="1"/>
    <col min="10" max="10" width="7.36328125" customWidth="1"/>
    <col min="11" max="11" width="6.6328125" customWidth="1"/>
    <col min="12" max="12" width="7.36328125" customWidth="1"/>
    <col min="13" max="13" width="6.36328125" customWidth="1"/>
    <col min="14" max="14" width="7.36328125" customWidth="1"/>
    <col min="15" max="15" width="6" customWidth="1"/>
    <col min="16" max="16" width="7.36328125" customWidth="1"/>
    <col min="17" max="17" width="6.453125" customWidth="1"/>
    <col min="18" max="18" width="7.36328125" customWidth="1"/>
    <col min="19" max="19" width="6" customWidth="1"/>
    <col min="20" max="20" width="1" customWidth="1"/>
    <col min="21" max="21" width="28.6328125" customWidth="1"/>
    <col min="22" max="39" width="6.6328125" customWidth="1"/>
    <col min="40" max="40" width="0.6328125" customWidth="1"/>
    <col min="41" max="41" width="28.90625" customWidth="1"/>
    <col min="42" max="45" width="6.6328125" customWidth="1"/>
    <col min="46" max="46" width="6.36328125" customWidth="1"/>
    <col min="47" max="47" width="5.6328125" customWidth="1"/>
    <col min="48" max="48" width="5.54296875" customWidth="1"/>
    <col min="49" max="49" width="5.90625" customWidth="1"/>
    <col min="50" max="50" width="8.54296875" customWidth="1"/>
    <col min="51" max="51" width="10.54296875" customWidth="1"/>
    <col min="52" max="52" width="10.90625" customWidth="1"/>
    <col min="53" max="53" width="7" customWidth="1"/>
    <col min="54" max="54" width="13.90625" customWidth="1"/>
    <col min="55" max="55" width="0.6328125" customWidth="1"/>
    <col min="56" max="56" width="29.08984375" customWidth="1"/>
    <col min="57" max="57" width="17.36328125" customWidth="1"/>
    <col min="58" max="64" width="14.6328125" customWidth="1"/>
  </cols>
  <sheetData>
    <row r="1" spans="1:65" s="21" customFormat="1" ht="28.5">
      <c r="A1" s="1166" t="s">
        <v>329</v>
      </c>
      <c r="B1" s="1166"/>
      <c r="C1" s="1166"/>
      <c r="D1" s="1166"/>
      <c r="E1" s="1166"/>
      <c r="F1" s="1166"/>
      <c r="G1" s="1166"/>
      <c r="H1" s="1166"/>
      <c r="I1" s="1166"/>
      <c r="J1" s="1166"/>
      <c r="K1" s="1166"/>
      <c r="L1" s="1166"/>
      <c r="M1" s="1166"/>
      <c r="N1" s="1166"/>
      <c r="O1" s="1166"/>
      <c r="P1" s="1166"/>
      <c r="Q1" s="1166"/>
      <c r="R1" s="1166"/>
      <c r="S1" s="1166"/>
      <c r="U1" s="1166" t="s">
        <v>335</v>
      </c>
      <c r="V1" s="1166"/>
      <c r="W1" s="1166"/>
      <c r="X1" s="1166"/>
      <c r="Y1" s="1166"/>
      <c r="Z1" s="1166"/>
      <c r="AA1" s="1166"/>
      <c r="AB1" s="1166"/>
      <c r="AC1" s="1166"/>
      <c r="AD1" s="1166"/>
      <c r="AE1" s="1166"/>
      <c r="AF1" s="1166"/>
      <c r="AG1" s="1166"/>
      <c r="AH1" s="1166"/>
      <c r="AI1" s="1166"/>
      <c r="AJ1" s="1166"/>
      <c r="AK1" s="1166"/>
      <c r="AL1" s="1166"/>
      <c r="AM1" s="1166"/>
      <c r="AO1" s="1210" t="s">
        <v>334</v>
      </c>
      <c r="AP1" s="1210"/>
      <c r="AQ1" s="1210"/>
      <c r="AR1" s="1210"/>
      <c r="AS1" s="1210"/>
      <c r="AT1" s="1210"/>
      <c r="AU1" s="1210"/>
      <c r="AV1" s="1210"/>
      <c r="AW1" s="1210"/>
      <c r="AX1" s="1210"/>
      <c r="AY1" s="1210"/>
      <c r="AZ1" s="1210"/>
      <c r="BA1" s="1210"/>
      <c r="BB1" s="1210"/>
      <c r="BD1" s="1166" t="s">
        <v>336</v>
      </c>
      <c r="BE1" s="1166"/>
      <c r="BF1" s="1166"/>
      <c r="BG1" s="1166"/>
      <c r="BH1" s="1166"/>
      <c r="BI1" s="1166"/>
      <c r="BJ1" s="1166"/>
      <c r="BK1" s="1166"/>
      <c r="BL1" s="1166"/>
      <c r="BM1" s="27"/>
    </row>
    <row r="2" spans="1:65" s="55" customFormat="1" ht="13">
      <c r="A2" s="1138" t="s">
        <v>420</v>
      </c>
      <c r="B2" s="1138"/>
      <c r="C2" s="1138"/>
      <c r="D2" s="1138"/>
      <c r="E2" s="1138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/>
      <c r="R2" s="1138"/>
      <c r="S2" s="1138"/>
      <c r="U2" s="1138" t="s">
        <v>423</v>
      </c>
      <c r="V2" s="1138"/>
      <c r="W2" s="1138"/>
      <c r="X2" s="1138"/>
      <c r="Y2" s="1138"/>
      <c r="Z2" s="1138"/>
      <c r="AA2" s="1138"/>
      <c r="AB2" s="1138"/>
      <c r="AC2" s="1138"/>
      <c r="AD2" s="1138"/>
      <c r="AE2" s="1138"/>
      <c r="AF2" s="1138"/>
      <c r="AG2" s="1138"/>
      <c r="AH2" s="1138"/>
      <c r="AI2" s="1138"/>
      <c r="AJ2" s="1138"/>
      <c r="AK2" s="1138"/>
      <c r="AL2" s="1138"/>
      <c r="AM2" s="1138"/>
      <c r="AO2" s="1138" t="s">
        <v>426</v>
      </c>
      <c r="AP2" s="1138"/>
      <c r="AQ2" s="1138"/>
      <c r="AR2" s="1138"/>
      <c r="AS2" s="1138"/>
      <c r="AT2" s="1138"/>
      <c r="AU2" s="1138"/>
      <c r="AV2" s="1138"/>
      <c r="AW2" s="1138"/>
      <c r="AX2" s="1138"/>
      <c r="AY2" s="1138"/>
      <c r="AZ2" s="1138"/>
      <c r="BA2" s="1138"/>
      <c r="BB2" s="1138"/>
      <c r="BD2" s="1138" t="s">
        <v>429</v>
      </c>
      <c r="BE2" s="1138"/>
      <c r="BF2" s="1138"/>
      <c r="BG2" s="1138"/>
      <c r="BH2" s="1138"/>
      <c r="BI2" s="1138"/>
      <c r="BJ2" s="1138"/>
      <c r="BK2" s="1138"/>
      <c r="BL2" s="1138"/>
      <c r="BM2" s="637"/>
    </row>
    <row r="3" spans="1:65" s="55" customFormat="1" ht="13">
      <c r="A3" s="1183" t="s">
        <v>293</v>
      </c>
      <c r="B3" s="1183"/>
      <c r="C3" s="1183"/>
      <c r="D3" s="1183"/>
      <c r="E3" s="1183"/>
      <c r="F3" s="1183"/>
      <c r="G3" s="1183"/>
      <c r="H3" s="1183"/>
      <c r="I3" s="1183"/>
      <c r="J3" s="1183"/>
      <c r="K3" s="1183"/>
      <c r="L3" s="1183"/>
      <c r="M3" s="1183"/>
      <c r="N3" s="1183"/>
      <c r="O3" s="1183"/>
      <c r="P3" s="1183"/>
      <c r="Q3" s="1183"/>
      <c r="R3" s="1183"/>
      <c r="S3" s="1183"/>
      <c r="U3" s="1183" t="s">
        <v>293</v>
      </c>
      <c r="V3" s="1183"/>
      <c r="W3" s="1183"/>
      <c r="X3" s="1183"/>
      <c r="Y3" s="1183"/>
      <c r="Z3" s="1183"/>
      <c r="AA3" s="1183"/>
      <c r="AB3" s="1183"/>
      <c r="AC3" s="1183"/>
      <c r="AD3" s="1183"/>
      <c r="AE3" s="1183"/>
      <c r="AF3" s="1183"/>
      <c r="AG3" s="1183"/>
      <c r="AH3" s="1183"/>
      <c r="AI3" s="1183"/>
      <c r="AJ3" s="1183"/>
      <c r="AK3" s="1183"/>
      <c r="AL3" s="1183"/>
      <c r="AM3" s="1183"/>
      <c r="AO3" s="1183" t="s">
        <v>293</v>
      </c>
      <c r="AP3" s="1183"/>
      <c r="AQ3" s="1183"/>
      <c r="AR3" s="1183"/>
      <c r="AS3" s="1183"/>
      <c r="AT3" s="1183"/>
      <c r="AU3" s="1183"/>
      <c r="AV3" s="1183"/>
      <c r="AW3" s="1183"/>
      <c r="AX3" s="1183"/>
      <c r="AY3" s="1183"/>
      <c r="AZ3" s="1183"/>
      <c r="BA3" s="1183"/>
      <c r="BB3" s="1183"/>
      <c r="BD3" s="1183" t="s">
        <v>293</v>
      </c>
      <c r="BE3" s="1183"/>
      <c r="BF3" s="1183"/>
      <c r="BG3" s="1183"/>
      <c r="BH3" s="1183"/>
      <c r="BI3" s="1183"/>
      <c r="BJ3" s="1183"/>
      <c r="BK3" s="1183"/>
      <c r="BL3" s="1183"/>
      <c r="BM3" s="733"/>
    </row>
    <row r="4" spans="1:65" s="55" customFormat="1" ht="6.75" customHeight="1" thickBot="1">
      <c r="A4" s="35"/>
      <c r="B4" s="734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446"/>
    </row>
    <row r="5" spans="1:65" s="55" customFormat="1" ht="15" customHeight="1">
      <c r="A5" s="1211" t="s">
        <v>312</v>
      </c>
      <c r="B5" s="1124" t="s">
        <v>330</v>
      </c>
      <c r="C5" s="1125"/>
      <c r="D5" s="1124" t="s">
        <v>331</v>
      </c>
      <c r="E5" s="1125"/>
      <c r="F5" s="1124" t="s">
        <v>332</v>
      </c>
      <c r="G5" s="1125"/>
      <c r="H5" s="1124" t="s">
        <v>333</v>
      </c>
      <c r="I5" s="1125"/>
      <c r="J5" s="1231" t="s">
        <v>274</v>
      </c>
      <c r="K5" s="1231"/>
      <c r="L5" s="1168" t="s">
        <v>275</v>
      </c>
      <c r="M5" s="1168"/>
      <c r="N5" s="1168" t="s">
        <v>276</v>
      </c>
      <c r="O5" s="1168"/>
      <c r="P5" s="1168" t="s">
        <v>277</v>
      </c>
      <c r="Q5" s="1168"/>
      <c r="R5" s="1168" t="s">
        <v>1</v>
      </c>
      <c r="S5" s="1202"/>
      <c r="U5" s="1211" t="s">
        <v>312</v>
      </c>
      <c r="V5" s="1134" t="s">
        <v>330</v>
      </c>
      <c r="W5" s="1125"/>
      <c r="X5" s="1134" t="s">
        <v>331</v>
      </c>
      <c r="Y5" s="1125"/>
      <c r="Z5" s="1134" t="s">
        <v>332</v>
      </c>
      <c r="AA5" s="1125"/>
      <c r="AB5" s="1134" t="s">
        <v>333</v>
      </c>
      <c r="AC5" s="1126"/>
      <c r="AD5" s="1231" t="s">
        <v>274</v>
      </c>
      <c r="AE5" s="1231"/>
      <c r="AF5" s="1134" t="s">
        <v>275</v>
      </c>
      <c r="AG5" s="1125"/>
      <c r="AH5" s="1134" t="s">
        <v>276</v>
      </c>
      <c r="AI5" s="1125"/>
      <c r="AJ5" s="1134" t="s">
        <v>277</v>
      </c>
      <c r="AK5" s="1125"/>
      <c r="AL5" s="1134" t="s">
        <v>1</v>
      </c>
      <c r="AM5" s="1172"/>
      <c r="AO5" s="1229" t="s">
        <v>312</v>
      </c>
      <c r="AP5" s="1231" t="s">
        <v>358</v>
      </c>
      <c r="AQ5" s="1231"/>
      <c r="AR5" s="1231"/>
      <c r="AS5" s="1231"/>
      <c r="AT5" s="1231"/>
      <c r="AU5" s="1231"/>
      <c r="AV5" s="1231"/>
      <c r="AW5" s="1231"/>
      <c r="AX5" s="1231"/>
      <c r="AY5" s="1168" t="s">
        <v>323</v>
      </c>
      <c r="AZ5" s="1168"/>
      <c r="BA5" s="1168"/>
      <c r="BB5" s="1246" t="s">
        <v>324</v>
      </c>
      <c r="BD5" s="1249" t="s">
        <v>312</v>
      </c>
      <c r="BE5" s="1251" t="s">
        <v>291</v>
      </c>
      <c r="BF5" s="1252"/>
      <c r="BG5" s="1252"/>
      <c r="BH5" s="1252"/>
      <c r="BI5" s="1252"/>
      <c r="BJ5" s="1253"/>
      <c r="BK5" s="1214" t="s">
        <v>257</v>
      </c>
      <c r="BL5" s="1215"/>
    </row>
    <row r="6" spans="1:65" s="55" customFormat="1" ht="30.75" customHeight="1">
      <c r="A6" s="1212"/>
      <c r="B6" s="807" t="s">
        <v>313</v>
      </c>
      <c r="C6" s="807" t="s">
        <v>314</v>
      </c>
      <c r="D6" s="807" t="s">
        <v>313</v>
      </c>
      <c r="E6" s="807" t="s">
        <v>314</v>
      </c>
      <c r="F6" s="807" t="s">
        <v>313</v>
      </c>
      <c r="G6" s="807" t="s">
        <v>314</v>
      </c>
      <c r="H6" s="807" t="s">
        <v>313</v>
      </c>
      <c r="I6" s="867" t="s">
        <v>314</v>
      </c>
      <c r="J6" s="868" t="s">
        <v>396</v>
      </c>
      <c r="K6" s="869" t="s">
        <v>314</v>
      </c>
      <c r="L6" s="870" t="s">
        <v>313</v>
      </c>
      <c r="M6" s="807" t="s">
        <v>314</v>
      </c>
      <c r="N6" s="807" t="s">
        <v>313</v>
      </c>
      <c r="O6" s="807" t="s">
        <v>314</v>
      </c>
      <c r="P6" s="807" t="s">
        <v>313</v>
      </c>
      <c r="Q6" s="807" t="s">
        <v>314</v>
      </c>
      <c r="R6" s="807" t="s">
        <v>313</v>
      </c>
      <c r="S6" s="871" t="s">
        <v>314</v>
      </c>
      <c r="U6" s="1213"/>
      <c r="V6" s="129" t="s">
        <v>313</v>
      </c>
      <c r="W6" s="129" t="s">
        <v>314</v>
      </c>
      <c r="X6" s="129" t="s">
        <v>313</v>
      </c>
      <c r="Y6" s="129" t="s">
        <v>314</v>
      </c>
      <c r="Z6" s="129" t="s">
        <v>313</v>
      </c>
      <c r="AA6" s="129" t="s">
        <v>314</v>
      </c>
      <c r="AB6" s="129" t="s">
        <v>313</v>
      </c>
      <c r="AC6" s="261" t="s">
        <v>314</v>
      </c>
      <c r="AD6" s="729" t="s">
        <v>396</v>
      </c>
      <c r="AE6" s="730" t="s">
        <v>314</v>
      </c>
      <c r="AF6" s="681" t="s">
        <v>313</v>
      </c>
      <c r="AG6" s="129" t="s">
        <v>314</v>
      </c>
      <c r="AH6" s="129" t="s">
        <v>313</v>
      </c>
      <c r="AI6" s="129" t="s">
        <v>314</v>
      </c>
      <c r="AJ6" s="129" t="s">
        <v>313</v>
      </c>
      <c r="AK6" s="129" t="s">
        <v>314</v>
      </c>
      <c r="AL6" s="129" t="s">
        <v>313</v>
      </c>
      <c r="AM6" s="704" t="s">
        <v>314</v>
      </c>
      <c r="AO6" s="1248"/>
      <c r="AP6" s="732" t="s">
        <v>270</v>
      </c>
      <c r="AQ6" s="732" t="s">
        <v>283</v>
      </c>
      <c r="AR6" s="732" t="s">
        <v>284</v>
      </c>
      <c r="AS6" s="732" t="s">
        <v>285</v>
      </c>
      <c r="AT6" s="732" t="s">
        <v>286</v>
      </c>
      <c r="AU6" s="732" t="s">
        <v>287</v>
      </c>
      <c r="AV6" s="732" t="s">
        <v>288</v>
      </c>
      <c r="AW6" s="732" t="s">
        <v>289</v>
      </c>
      <c r="AX6" s="732" t="s">
        <v>1</v>
      </c>
      <c r="AY6" s="490" t="s">
        <v>474</v>
      </c>
      <c r="AZ6" s="490" t="s">
        <v>475</v>
      </c>
      <c r="BA6" s="490" t="s">
        <v>1</v>
      </c>
      <c r="BB6" s="1247"/>
      <c r="BD6" s="1250"/>
      <c r="BE6" s="406" t="s">
        <v>258</v>
      </c>
      <c r="BF6" s="406" t="s">
        <v>259</v>
      </c>
      <c r="BG6" s="407" t="s">
        <v>327</v>
      </c>
      <c r="BH6" s="407" t="s">
        <v>261</v>
      </c>
      <c r="BI6" s="407" t="s">
        <v>1</v>
      </c>
      <c r="BJ6" s="407" t="s">
        <v>262</v>
      </c>
      <c r="BK6" s="407" t="s">
        <v>263</v>
      </c>
      <c r="BL6" s="408" t="s">
        <v>264</v>
      </c>
    </row>
    <row r="7" spans="1:65" s="55" customFormat="1" ht="17.149999999999999" customHeight="1">
      <c r="A7" s="872" t="s">
        <v>2</v>
      </c>
      <c r="B7" s="866">
        <f>SUM(B37:B41)</f>
        <v>3560</v>
      </c>
      <c r="C7" s="866">
        <f t="shared" ref="C7:R7" si="0">SUM(C37:C41)</f>
        <v>1686</v>
      </c>
      <c r="D7" s="866">
        <f t="shared" si="0"/>
        <v>463</v>
      </c>
      <c r="E7" s="866">
        <f t="shared" si="0"/>
        <v>343</v>
      </c>
      <c r="F7" s="866">
        <f t="shared" si="0"/>
        <v>311</v>
      </c>
      <c r="G7" s="866">
        <f t="shared" si="0"/>
        <v>84</v>
      </c>
      <c r="H7" s="866">
        <f t="shared" si="0"/>
        <v>675</v>
      </c>
      <c r="I7" s="866">
        <f t="shared" si="0"/>
        <v>283</v>
      </c>
      <c r="J7" s="866">
        <f t="shared" si="0"/>
        <v>0</v>
      </c>
      <c r="K7" s="866">
        <f t="shared" si="0"/>
        <v>0</v>
      </c>
      <c r="L7" s="866">
        <f t="shared" si="0"/>
        <v>587</v>
      </c>
      <c r="M7" s="866">
        <f t="shared" si="0"/>
        <v>331</v>
      </c>
      <c r="N7" s="866">
        <f t="shared" si="0"/>
        <v>143</v>
      </c>
      <c r="O7" s="866">
        <f t="shared" si="0"/>
        <v>21</v>
      </c>
      <c r="P7" s="866">
        <f t="shared" si="0"/>
        <v>745</v>
      </c>
      <c r="Q7" s="866">
        <f t="shared" si="0"/>
        <v>304</v>
      </c>
      <c r="R7" s="866">
        <f t="shared" si="0"/>
        <v>6484</v>
      </c>
      <c r="S7" s="873">
        <f>SUM(S37:S41)</f>
        <v>3052</v>
      </c>
      <c r="U7" s="499" t="s">
        <v>2</v>
      </c>
      <c r="V7" s="497">
        <f>SUM(V37:V41)</f>
        <v>128</v>
      </c>
      <c r="W7" s="497">
        <f t="shared" ref="W7:AL7" si="1">SUM(W37:W41)</f>
        <v>63</v>
      </c>
      <c r="X7" s="497">
        <f t="shared" si="1"/>
        <v>27</v>
      </c>
      <c r="Y7" s="497">
        <f t="shared" si="1"/>
        <v>14</v>
      </c>
      <c r="Z7" s="497">
        <f t="shared" si="1"/>
        <v>39</v>
      </c>
      <c r="AA7" s="497">
        <f t="shared" si="1"/>
        <v>7</v>
      </c>
      <c r="AB7" s="497">
        <f t="shared" si="1"/>
        <v>60</v>
      </c>
      <c r="AC7" s="497">
        <f t="shared" si="1"/>
        <v>25</v>
      </c>
      <c r="AD7" s="497">
        <f t="shared" si="1"/>
        <v>0</v>
      </c>
      <c r="AE7" s="497">
        <f t="shared" si="1"/>
        <v>0</v>
      </c>
      <c r="AF7" s="497">
        <f t="shared" si="1"/>
        <v>170</v>
      </c>
      <c r="AG7" s="497">
        <f t="shared" si="1"/>
        <v>98</v>
      </c>
      <c r="AH7" s="497">
        <f t="shared" si="1"/>
        <v>60</v>
      </c>
      <c r="AI7" s="497">
        <f t="shared" si="1"/>
        <v>5</v>
      </c>
      <c r="AJ7" s="497">
        <f t="shared" si="1"/>
        <v>295</v>
      </c>
      <c r="AK7" s="497">
        <f t="shared" si="1"/>
        <v>143</v>
      </c>
      <c r="AL7" s="497">
        <f t="shared" si="1"/>
        <v>779</v>
      </c>
      <c r="AM7" s="498">
        <f>SUM(AM37:AM41)</f>
        <v>355</v>
      </c>
      <c r="AO7" s="499" t="s">
        <v>2</v>
      </c>
      <c r="AP7" s="497">
        <f>SUM(AP37:AP41)</f>
        <v>63</v>
      </c>
      <c r="AQ7" s="497">
        <f t="shared" ref="AQ7" si="2">SUM(AQ37:AQ41)</f>
        <v>9</v>
      </c>
      <c r="AR7" s="497">
        <f t="shared" ref="AR7:BA7" si="3">SUM(AR37:AR41)</f>
        <v>7</v>
      </c>
      <c r="AS7" s="497">
        <f t="shared" si="3"/>
        <v>13</v>
      </c>
      <c r="AT7" s="497">
        <f t="shared" si="3"/>
        <v>0</v>
      </c>
      <c r="AU7" s="497">
        <f t="shared" si="3"/>
        <v>10</v>
      </c>
      <c r="AV7" s="497">
        <f t="shared" si="3"/>
        <v>5</v>
      </c>
      <c r="AW7" s="497">
        <f t="shared" si="3"/>
        <v>15</v>
      </c>
      <c r="AX7" s="497">
        <f t="shared" si="3"/>
        <v>122</v>
      </c>
      <c r="AY7" s="497">
        <f t="shared" si="3"/>
        <v>71</v>
      </c>
      <c r="AZ7" s="497">
        <f t="shared" si="3"/>
        <v>31</v>
      </c>
      <c r="BA7" s="497">
        <f t="shared" si="3"/>
        <v>102</v>
      </c>
      <c r="BB7" s="498">
        <f>SUM(BB37:BB41)</f>
        <v>10</v>
      </c>
      <c r="BD7" s="289" t="s">
        <v>2</v>
      </c>
      <c r="BE7" s="79">
        <f>SUM(BE37:BE41)</f>
        <v>209</v>
      </c>
      <c r="BF7" s="79">
        <f t="shared" ref="BF7:BK7" si="4">SUM(BF37:BF41)</f>
        <v>50</v>
      </c>
      <c r="BG7" s="79">
        <f t="shared" si="4"/>
        <v>0</v>
      </c>
      <c r="BH7" s="79">
        <f t="shared" si="4"/>
        <v>0</v>
      </c>
      <c r="BI7" s="79">
        <f>SUM(BI37:BI41)</f>
        <v>259</v>
      </c>
      <c r="BJ7" s="79">
        <f t="shared" si="4"/>
        <v>119</v>
      </c>
      <c r="BK7" s="79">
        <f t="shared" si="4"/>
        <v>56</v>
      </c>
      <c r="BL7" s="290">
        <f>SUM(BL37:BL41)</f>
        <v>35</v>
      </c>
    </row>
    <row r="8" spans="1:65" s="55" customFormat="1" ht="17.149999999999999" customHeight="1">
      <c r="A8" s="872" t="s">
        <v>8</v>
      </c>
      <c r="B8" s="866">
        <f>SUM(B43:B46)</f>
        <v>2536</v>
      </c>
      <c r="C8" s="866">
        <f t="shared" ref="C8:S8" si="5">SUM(C43:C46)</f>
        <v>1263</v>
      </c>
      <c r="D8" s="866">
        <f t="shared" si="5"/>
        <v>534</v>
      </c>
      <c r="E8" s="866">
        <f t="shared" si="5"/>
        <v>247</v>
      </c>
      <c r="F8" s="866">
        <f t="shared" si="5"/>
        <v>81</v>
      </c>
      <c r="G8" s="866">
        <f t="shared" si="5"/>
        <v>23</v>
      </c>
      <c r="H8" s="866">
        <f t="shared" si="5"/>
        <v>405</v>
      </c>
      <c r="I8" s="866">
        <f t="shared" si="5"/>
        <v>138</v>
      </c>
      <c r="J8" s="866">
        <f t="shared" si="5"/>
        <v>89</v>
      </c>
      <c r="K8" s="866">
        <f t="shared" si="5"/>
        <v>46</v>
      </c>
      <c r="L8" s="866">
        <f t="shared" si="5"/>
        <v>395</v>
      </c>
      <c r="M8" s="866">
        <f t="shared" si="5"/>
        <v>220</v>
      </c>
      <c r="N8" s="866">
        <f t="shared" si="5"/>
        <v>119</v>
      </c>
      <c r="O8" s="866">
        <f t="shared" si="5"/>
        <v>40</v>
      </c>
      <c r="P8" s="866">
        <f t="shared" si="5"/>
        <v>466</v>
      </c>
      <c r="Q8" s="866">
        <f t="shared" si="5"/>
        <v>219</v>
      </c>
      <c r="R8" s="866">
        <f t="shared" si="5"/>
        <v>4625</v>
      </c>
      <c r="S8" s="873">
        <f t="shared" si="5"/>
        <v>2196</v>
      </c>
      <c r="U8" s="499" t="s">
        <v>8</v>
      </c>
      <c r="V8" s="497">
        <f>SUM(V43:V46)</f>
        <v>207</v>
      </c>
      <c r="W8" s="497">
        <f t="shared" ref="W8:AM8" si="6">SUM(W43:W46)</f>
        <v>96</v>
      </c>
      <c r="X8" s="497">
        <f t="shared" si="6"/>
        <v>35</v>
      </c>
      <c r="Y8" s="497">
        <f t="shared" si="6"/>
        <v>22</v>
      </c>
      <c r="Z8" s="497">
        <f t="shared" si="6"/>
        <v>6</v>
      </c>
      <c r="AA8" s="497">
        <f t="shared" si="6"/>
        <v>1</v>
      </c>
      <c r="AB8" s="497">
        <f t="shared" si="6"/>
        <v>54</v>
      </c>
      <c r="AC8" s="497">
        <f t="shared" si="6"/>
        <v>23</v>
      </c>
      <c r="AD8" s="497">
        <f t="shared" si="6"/>
        <v>2</v>
      </c>
      <c r="AE8" s="497">
        <f t="shared" si="6"/>
        <v>0</v>
      </c>
      <c r="AF8" s="497">
        <f t="shared" si="6"/>
        <v>109</v>
      </c>
      <c r="AG8" s="497">
        <f t="shared" si="6"/>
        <v>55</v>
      </c>
      <c r="AH8" s="497">
        <f t="shared" si="6"/>
        <v>16</v>
      </c>
      <c r="AI8" s="497">
        <f t="shared" si="6"/>
        <v>5</v>
      </c>
      <c r="AJ8" s="497">
        <f t="shared" si="6"/>
        <v>162</v>
      </c>
      <c r="AK8" s="497">
        <f t="shared" si="6"/>
        <v>72</v>
      </c>
      <c r="AL8" s="497">
        <f t="shared" si="6"/>
        <v>591</v>
      </c>
      <c r="AM8" s="498">
        <f t="shared" si="6"/>
        <v>274</v>
      </c>
      <c r="AO8" s="499" t="s">
        <v>8</v>
      </c>
      <c r="AP8" s="497">
        <f>SUM(AP43:AP46)</f>
        <v>53</v>
      </c>
      <c r="AQ8" s="497">
        <f t="shared" ref="AQ8" si="7">SUM(AQ43:AQ46)</f>
        <v>11</v>
      </c>
      <c r="AR8" s="497">
        <f t="shared" ref="AR8:BB8" si="8">SUM(AR43:AR46)</f>
        <v>3</v>
      </c>
      <c r="AS8" s="497">
        <f t="shared" si="8"/>
        <v>12</v>
      </c>
      <c r="AT8" s="497">
        <f t="shared" si="8"/>
        <v>2</v>
      </c>
      <c r="AU8" s="497">
        <f t="shared" si="8"/>
        <v>10</v>
      </c>
      <c r="AV8" s="497">
        <f t="shared" si="8"/>
        <v>4</v>
      </c>
      <c r="AW8" s="497">
        <f t="shared" si="8"/>
        <v>12</v>
      </c>
      <c r="AX8" s="497">
        <f t="shared" si="8"/>
        <v>107</v>
      </c>
      <c r="AY8" s="497">
        <f t="shared" si="8"/>
        <v>69</v>
      </c>
      <c r="AZ8" s="497">
        <f t="shared" si="8"/>
        <v>37</v>
      </c>
      <c r="BA8" s="497">
        <f t="shared" si="8"/>
        <v>106</v>
      </c>
      <c r="BB8" s="498">
        <f t="shared" si="8"/>
        <v>7</v>
      </c>
      <c r="BD8" s="289" t="s">
        <v>8</v>
      </c>
      <c r="BE8" s="79">
        <f>SUM(BE43:BE46)</f>
        <v>118</v>
      </c>
      <c r="BF8" s="79">
        <f t="shared" ref="BF8:BL8" si="9">SUM(BF43:BF46)</f>
        <v>19</v>
      </c>
      <c r="BG8" s="79">
        <f t="shared" si="9"/>
        <v>9</v>
      </c>
      <c r="BH8" s="79">
        <f t="shared" si="9"/>
        <v>5</v>
      </c>
      <c r="BI8" s="79">
        <f t="shared" si="9"/>
        <v>151</v>
      </c>
      <c r="BJ8" s="79">
        <f t="shared" si="9"/>
        <v>72</v>
      </c>
      <c r="BK8" s="79">
        <f t="shared" si="9"/>
        <v>1</v>
      </c>
      <c r="BL8" s="290">
        <f t="shared" si="9"/>
        <v>63</v>
      </c>
    </row>
    <row r="9" spans="1:65" s="55" customFormat="1" ht="17.149999999999999" customHeight="1">
      <c r="A9" s="872" t="s">
        <v>13</v>
      </c>
      <c r="B9" s="866">
        <f>SUM(B48:B55)</f>
        <v>8989</v>
      </c>
      <c r="C9" s="866">
        <f t="shared" ref="C9:S9" si="10">SUM(C48:C55)</f>
        <v>4568</v>
      </c>
      <c r="D9" s="866">
        <f t="shared" si="10"/>
        <v>2004</v>
      </c>
      <c r="E9" s="866">
        <f t="shared" si="10"/>
        <v>1270</v>
      </c>
      <c r="F9" s="866">
        <f t="shared" si="10"/>
        <v>1331</v>
      </c>
      <c r="G9" s="866">
        <f t="shared" si="10"/>
        <v>520</v>
      </c>
      <c r="H9" s="866">
        <f t="shared" si="10"/>
        <v>2190</v>
      </c>
      <c r="I9" s="866">
        <f t="shared" si="10"/>
        <v>1064</v>
      </c>
      <c r="J9" s="866">
        <f t="shared" si="10"/>
        <v>0</v>
      </c>
      <c r="K9" s="866">
        <f t="shared" si="10"/>
        <v>0</v>
      </c>
      <c r="L9" s="866">
        <f t="shared" si="10"/>
        <v>2464</v>
      </c>
      <c r="M9" s="866">
        <f t="shared" si="10"/>
        <v>1448</v>
      </c>
      <c r="N9" s="866">
        <f t="shared" si="10"/>
        <v>1167</v>
      </c>
      <c r="O9" s="866">
        <f t="shared" si="10"/>
        <v>423</v>
      </c>
      <c r="P9" s="866">
        <f t="shared" si="10"/>
        <v>2286</v>
      </c>
      <c r="Q9" s="866">
        <f t="shared" si="10"/>
        <v>1064</v>
      </c>
      <c r="R9" s="866">
        <f t="shared" si="10"/>
        <v>20431</v>
      </c>
      <c r="S9" s="873">
        <f t="shared" si="10"/>
        <v>10357</v>
      </c>
      <c r="U9" s="499" t="s">
        <v>13</v>
      </c>
      <c r="V9" s="497">
        <f>SUM(V48:V55)</f>
        <v>397</v>
      </c>
      <c r="W9" s="497">
        <f t="shared" ref="W9:AM9" si="11">SUM(W48:W55)</f>
        <v>211</v>
      </c>
      <c r="X9" s="497">
        <f t="shared" si="11"/>
        <v>295</v>
      </c>
      <c r="Y9" s="497">
        <f t="shared" si="11"/>
        <v>198</v>
      </c>
      <c r="Z9" s="497">
        <f t="shared" si="11"/>
        <v>141</v>
      </c>
      <c r="AA9" s="497">
        <f t="shared" si="11"/>
        <v>51</v>
      </c>
      <c r="AB9" s="497">
        <f t="shared" si="11"/>
        <v>209</v>
      </c>
      <c r="AC9" s="497">
        <f t="shared" si="11"/>
        <v>89</v>
      </c>
      <c r="AD9" s="497">
        <f t="shared" si="11"/>
        <v>0</v>
      </c>
      <c r="AE9" s="497">
        <f t="shared" si="11"/>
        <v>0</v>
      </c>
      <c r="AF9" s="497">
        <f t="shared" si="11"/>
        <v>500</v>
      </c>
      <c r="AG9" s="497">
        <f t="shared" si="11"/>
        <v>274</v>
      </c>
      <c r="AH9" s="497">
        <f t="shared" si="11"/>
        <v>333</v>
      </c>
      <c r="AI9" s="497">
        <f t="shared" si="11"/>
        <v>91</v>
      </c>
      <c r="AJ9" s="497">
        <f t="shared" si="11"/>
        <v>690</v>
      </c>
      <c r="AK9" s="497">
        <f t="shared" si="11"/>
        <v>293</v>
      </c>
      <c r="AL9" s="497">
        <f t="shared" si="11"/>
        <v>2565</v>
      </c>
      <c r="AM9" s="498">
        <f t="shared" si="11"/>
        <v>1207</v>
      </c>
      <c r="AO9" s="499" t="s">
        <v>13</v>
      </c>
      <c r="AP9" s="497">
        <f>SUM(AP48:AP55)</f>
        <v>187</v>
      </c>
      <c r="AQ9" s="497">
        <f t="shared" ref="AQ9" si="12">SUM(AQ48:AQ55)</f>
        <v>48</v>
      </c>
      <c r="AR9" s="497">
        <f t="shared" ref="AR9:BB9" si="13">SUM(AR48:AR55)</f>
        <v>32</v>
      </c>
      <c r="AS9" s="497">
        <f t="shared" si="13"/>
        <v>49</v>
      </c>
      <c r="AT9" s="497">
        <f t="shared" si="13"/>
        <v>0</v>
      </c>
      <c r="AU9" s="497">
        <f t="shared" si="13"/>
        <v>53</v>
      </c>
      <c r="AV9" s="497">
        <f t="shared" si="13"/>
        <v>29</v>
      </c>
      <c r="AW9" s="497">
        <f t="shared" si="13"/>
        <v>53</v>
      </c>
      <c r="AX9" s="497">
        <f t="shared" si="13"/>
        <v>451</v>
      </c>
      <c r="AY9" s="497">
        <f t="shared" si="13"/>
        <v>365</v>
      </c>
      <c r="AZ9" s="497">
        <f t="shared" si="13"/>
        <v>36</v>
      </c>
      <c r="BA9" s="497">
        <f t="shared" si="13"/>
        <v>401</v>
      </c>
      <c r="BB9" s="498">
        <f t="shared" si="13"/>
        <v>31</v>
      </c>
      <c r="BD9" s="289" t="s">
        <v>13</v>
      </c>
      <c r="BE9" s="79">
        <f>SUM(BE48:BE55)</f>
        <v>861</v>
      </c>
      <c r="BF9" s="79">
        <f t="shared" ref="BF9:BL9" si="14">SUM(BF48:BF55)</f>
        <v>237</v>
      </c>
      <c r="BG9" s="79">
        <f t="shared" si="14"/>
        <v>1</v>
      </c>
      <c r="BH9" s="79">
        <f t="shared" si="14"/>
        <v>1</v>
      </c>
      <c r="BI9" s="79">
        <f t="shared" si="14"/>
        <v>1100</v>
      </c>
      <c r="BJ9" s="79">
        <f t="shared" si="14"/>
        <v>688</v>
      </c>
      <c r="BK9" s="79">
        <f t="shared" si="14"/>
        <v>98</v>
      </c>
      <c r="BL9" s="290">
        <f t="shared" si="14"/>
        <v>213</v>
      </c>
    </row>
    <row r="10" spans="1:65" s="55" customFormat="1" ht="17.149999999999999" customHeight="1">
      <c r="A10" s="872" t="s">
        <v>22</v>
      </c>
      <c r="B10" s="866">
        <f>SUM(B57:B62)</f>
        <v>2542</v>
      </c>
      <c r="C10" s="866">
        <f t="shared" ref="C10:S10" si="15">SUM(C57:C62)</f>
        <v>1006</v>
      </c>
      <c r="D10" s="866">
        <f t="shared" si="15"/>
        <v>611</v>
      </c>
      <c r="E10" s="866">
        <f t="shared" si="15"/>
        <v>299</v>
      </c>
      <c r="F10" s="866">
        <f t="shared" si="15"/>
        <v>44</v>
      </c>
      <c r="G10" s="866">
        <f t="shared" si="15"/>
        <v>0</v>
      </c>
      <c r="H10" s="866">
        <f t="shared" si="15"/>
        <v>461</v>
      </c>
      <c r="I10" s="866">
        <f t="shared" si="15"/>
        <v>134</v>
      </c>
      <c r="J10" s="866">
        <f t="shared" si="15"/>
        <v>0</v>
      </c>
      <c r="K10" s="866">
        <f t="shared" si="15"/>
        <v>0</v>
      </c>
      <c r="L10" s="866">
        <f t="shared" si="15"/>
        <v>564</v>
      </c>
      <c r="M10" s="866">
        <f t="shared" si="15"/>
        <v>275</v>
      </c>
      <c r="N10" s="866">
        <f t="shared" si="15"/>
        <v>27</v>
      </c>
      <c r="O10" s="866">
        <f t="shared" si="15"/>
        <v>2</v>
      </c>
      <c r="P10" s="866">
        <f t="shared" si="15"/>
        <v>324</v>
      </c>
      <c r="Q10" s="866">
        <f t="shared" si="15"/>
        <v>82</v>
      </c>
      <c r="R10" s="866">
        <f t="shared" si="15"/>
        <v>4573</v>
      </c>
      <c r="S10" s="873">
        <f t="shared" si="15"/>
        <v>1798</v>
      </c>
      <c r="U10" s="499" t="s">
        <v>22</v>
      </c>
      <c r="V10" s="497">
        <f>SUM(V57:V62)</f>
        <v>167</v>
      </c>
      <c r="W10" s="497">
        <f t="shared" ref="W10:AM10" si="16">SUM(W57:W62)</f>
        <v>66</v>
      </c>
      <c r="X10" s="497">
        <f t="shared" si="16"/>
        <v>56</v>
      </c>
      <c r="Y10" s="497">
        <f t="shared" si="16"/>
        <v>21</v>
      </c>
      <c r="Z10" s="497">
        <f t="shared" si="16"/>
        <v>5</v>
      </c>
      <c r="AA10" s="497">
        <f t="shared" si="16"/>
        <v>0</v>
      </c>
      <c r="AB10" s="497">
        <f t="shared" si="16"/>
        <v>46</v>
      </c>
      <c r="AC10" s="497">
        <f t="shared" si="16"/>
        <v>16</v>
      </c>
      <c r="AD10" s="497">
        <f t="shared" si="16"/>
        <v>0</v>
      </c>
      <c r="AE10" s="497">
        <f t="shared" si="16"/>
        <v>0</v>
      </c>
      <c r="AF10" s="497">
        <f t="shared" si="16"/>
        <v>119</v>
      </c>
      <c r="AG10" s="497">
        <f t="shared" si="16"/>
        <v>57</v>
      </c>
      <c r="AH10" s="497">
        <f t="shared" si="16"/>
        <v>7</v>
      </c>
      <c r="AI10" s="497">
        <f t="shared" si="16"/>
        <v>1</v>
      </c>
      <c r="AJ10" s="497">
        <f t="shared" si="16"/>
        <v>99</v>
      </c>
      <c r="AK10" s="497">
        <f t="shared" si="16"/>
        <v>30</v>
      </c>
      <c r="AL10" s="497">
        <f t="shared" si="16"/>
        <v>499</v>
      </c>
      <c r="AM10" s="498">
        <f t="shared" si="16"/>
        <v>191</v>
      </c>
      <c r="AO10" s="499" t="s">
        <v>22</v>
      </c>
      <c r="AP10" s="497">
        <f>SUM(AP57:AP62)</f>
        <v>39</v>
      </c>
      <c r="AQ10" s="497">
        <f t="shared" ref="AQ10" si="17">SUM(AQ57:AQ62)</f>
        <v>10</v>
      </c>
      <c r="AR10" s="497">
        <f t="shared" ref="AR10:BB10" si="18">SUM(AR57:AR62)</f>
        <v>3</v>
      </c>
      <c r="AS10" s="497">
        <f t="shared" si="18"/>
        <v>9</v>
      </c>
      <c r="AT10" s="497">
        <f t="shared" si="18"/>
        <v>0</v>
      </c>
      <c r="AU10" s="497">
        <f t="shared" si="18"/>
        <v>8</v>
      </c>
      <c r="AV10" s="497">
        <f t="shared" si="18"/>
        <v>3</v>
      </c>
      <c r="AW10" s="497">
        <f t="shared" si="18"/>
        <v>7</v>
      </c>
      <c r="AX10" s="497">
        <f t="shared" si="18"/>
        <v>79</v>
      </c>
      <c r="AY10" s="497">
        <f t="shared" si="18"/>
        <v>57</v>
      </c>
      <c r="AZ10" s="497">
        <f t="shared" si="18"/>
        <v>12</v>
      </c>
      <c r="BA10" s="497">
        <f t="shared" si="18"/>
        <v>69</v>
      </c>
      <c r="BB10" s="498">
        <f t="shared" si="18"/>
        <v>6</v>
      </c>
      <c r="BD10" s="289" t="s">
        <v>22</v>
      </c>
      <c r="BE10" s="79">
        <f>SUM(BE57:BE62)</f>
        <v>105</v>
      </c>
      <c r="BF10" s="79">
        <f t="shared" ref="BF10:BL10" si="19">SUM(BF57:BF62)</f>
        <v>45</v>
      </c>
      <c r="BG10" s="79">
        <f t="shared" si="19"/>
        <v>0</v>
      </c>
      <c r="BH10" s="79">
        <f t="shared" si="19"/>
        <v>0</v>
      </c>
      <c r="BI10" s="79">
        <f t="shared" si="19"/>
        <v>150</v>
      </c>
      <c r="BJ10" s="79">
        <f t="shared" si="19"/>
        <v>59</v>
      </c>
      <c r="BK10" s="79">
        <f t="shared" si="19"/>
        <v>14</v>
      </c>
      <c r="BL10" s="290">
        <f t="shared" si="19"/>
        <v>37</v>
      </c>
    </row>
    <row r="11" spans="1:65" s="55" customFormat="1" ht="17.149999999999999" customHeight="1">
      <c r="A11" s="872" t="s">
        <v>29</v>
      </c>
      <c r="B11" s="866">
        <f>SUM(B64:B67)</f>
        <v>1020</v>
      </c>
      <c r="C11" s="866">
        <f t="shared" ref="C11:S11" si="20">SUM(C64:C67)</f>
        <v>483</v>
      </c>
      <c r="D11" s="866">
        <f t="shared" si="20"/>
        <v>210</v>
      </c>
      <c r="E11" s="866">
        <f t="shared" si="20"/>
        <v>127</v>
      </c>
      <c r="F11" s="866">
        <f t="shared" si="20"/>
        <v>0</v>
      </c>
      <c r="G11" s="866">
        <f t="shared" si="20"/>
        <v>0</v>
      </c>
      <c r="H11" s="866">
        <f t="shared" si="20"/>
        <v>123</v>
      </c>
      <c r="I11" s="866">
        <f t="shared" si="20"/>
        <v>49</v>
      </c>
      <c r="J11" s="866">
        <f t="shared" si="20"/>
        <v>0</v>
      </c>
      <c r="K11" s="866">
        <f t="shared" si="20"/>
        <v>0</v>
      </c>
      <c r="L11" s="866">
        <f t="shared" si="20"/>
        <v>282</v>
      </c>
      <c r="M11" s="866">
        <f t="shared" si="20"/>
        <v>142</v>
      </c>
      <c r="N11" s="866">
        <f t="shared" si="20"/>
        <v>0</v>
      </c>
      <c r="O11" s="866">
        <f t="shared" si="20"/>
        <v>0</v>
      </c>
      <c r="P11" s="866">
        <f t="shared" si="20"/>
        <v>51</v>
      </c>
      <c r="Q11" s="866">
        <f t="shared" si="20"/>
        <v>19</v>
      </c>
      <c r="R11" s="866">
        <f t="shared" si="20"/>
        <v>1686</v>
      </c>
      <c r="S11" s="873">
        <f t="shared" si="20"/>
        <v>820</v>
      </c>
      <c r="U11" s="499" t="s">
        <v>29</v>
      </c>
      <c r="V11" s="497">
        <f>SUM(V64:V67)</f>
        <v>133</v>
      </c>
      <c r="W11" s="497">
        <f t="shared" ref="W11:AM11" si="21">SUM(W64:W67)</f>
        <v>58</v>
      </c>
      <c r="X11" s="497">
        <f t="shared" si="21"/>
        <v>28</v>
      </c>
      <c r="Y11" s="497">
        <f t="shared" si="21"/>
        <v>12</v>
      </c>
      <c r="Z11" s="497">
        <f t="shared" si="21"/>
        <v>0</v>
      </c>
      <c r="AA11" s="497">
        <f t="shared" si="21"/>
        <v>0</v>
      </c>
      <c r="AB11" s="497">
        <f t="shared" si="21"/>
        <v>13</v>
      </c>
      <c r="AC11" s="497">
        <f t="shared" si="21"/>
        <v>5</v>
      </c>
      <c r="AD11" s="497">
        <f t="shared" si="21"/>
        <v>4</v>
      </c>
      <c r="AE11" s="497">
        <f t="shared" si="21"/>
        <v>2</v>
      </c>
      <c r="AF11" s="497">
        <f t="shared" si="21"/>
        <v>25</v>
      </c>
      <c r="AG11" s="497">
        <f t="shared" si="21"/>
        <v>12</v>
      </c>
      <c r="AH11" s="497">
        <f t="shared" si="21"/>
        <v>0</v>
      </c>
      <c r="AI11" s="497">
        <f t="shared" si="21"/>
        <v>0</v>
      </c>
      <c r="AJ11" s="497">
        <f t="shared" si="21"/>
        <v>18</v>
      </c>
      <c r="AK11" s="497">
        <f t="shared" si="21"/>
        <v>5</v>
      </c>
      <c r="AL11" s="497">
        <f t="shared" si="21"/>
        <v>221</v>
      </c>
      <c r="AM11" s="498">
        <f t="shared" si="21"/>
        <v>94</v>
      </c>
      <c r="AO11" s="499" t="s">
        <v>29</v>
      </c>
      <c r="AP11" s="497">
        <f>SUM(AP64:AP67)</f>
        <v>13</v>
      </c>
      <c r="AQ11" s="497">
        <f t="shared" ref="AQ11" si="22">SUM(AQ64:AQ67)</f>
        <v>5</v>
      </c>
      <c r="AR11" s="497">
        <f t="shared" ref="AR11:BB11" si="23">SUM(AR64:AR67)</f>
        <v>0</v>
      </c>
      <c r="AS11" s="497">
        <f t="shared" si="23"/>
        <v>3</v>
      </c>
      <c r="AT11" s="497">
        <f t="shared" si="23"/>
        <v>1</v>
      </c>
      <c r="AU11" s="497">
        <f t="shared" si="23"/>
        <v>5</v>
      </c>
      <c r="AV11" s="497">
        <f t="shared" si="23"/>
        <v>0</v>
      </c>
      <c r="AW11" s="497">
        <f t="shared" si="23"/>
        <v>1</v>
      </c>
      <c r="AX11" s="497">
        <f t="shared" si="23"/>
        <v>28</v>
      </c>
      <c r="AY11" s="497">
        <f t="shared" si="23"/>
        <v>28</v>
      </c>
      <c r="AZ11" s="497">
        <f t="shared" si="23"/>
        <v>7</v>
      </c>
      <c r="BA11" s="497">
        <f t="shared" si="23"/>
        <v>24</v>
      </c>
      <c r="BB11" s="498">
        <f t="shared" si="23"/>
        <v>5</v>
      </c>
      <c r="BD11" s="289" t="s">
        <v>29</v>
      </c>
      <c r="BE11" s="79">
        <f>SUM(BE64:BE67)</f>
        <v>34</v>
      </c>
      <c r="BF11" s="79">
        <f t="shared" ref="BF11:BL11" si="24">SUM(BF64:BF67)</f>
        <v>3</v>
      </c>
      <c r="BG11" s="79">
        <f t="shared" si="24"/>
        <v>1</v>
      </c>
      <c r="BH11" s="79">
        <f t="shared" si="24"/>
        <v>1</v>
      </c>
      <c r="BI11" s="79">
        <f t="shared" si="24"/>
        <v>39</v>
      </c>
      <c r="BJ11" s="79">
        <f t="shared" si="24"/>
        <v>13</v>
      </c>
      <c r="BK11" s="79">
        <f t="shared" si="24"/>
        <v>0</v>
      </c>
      <c r="BL11" s="290">
        <f t="shared" si="24"/>
        <v>30</v>
      </c>
    </row>
    <row r="12" spans="1:65" s="55" customFormat="1" ht="17.149999999999999" customHeight="1">
      <c r="A12" s="872" t="s">
        <v>34</v>
      </c>
      <c r="B12" s="866">
        <f>SUM(B75:B77)</f>
        <v>959</v>
      </c>
      <c r="C12" s="866">
        <f t="shared" ref="C12:S12" si="25">SUM(C75:C77)</f>
        <v>414</v>
      </c>
      <c r="D12" s="866">
        <f t="shared" si="25"/>
        <v>307</v>
      </c>
      <c r="E12" s="866">
        <f t="shared" si="25"/>
        <v>167</v>
      </c>
      <c r="F12" s="866">
        <f t="shared" si="25"/>
        <v>43</v>
      </c>
      <c r="G12" s="866">
        <f t="shared" si="25"/>
        <v>13</v>
      </c>
      <c r="H12" s="866">
        <f t="shared" si="25"/>
        <v>216</v>
      </c>
      <c r="I12" s="866">
        <f t="shared" si="25"/>
        <v>72</v>
      </c>
      <c r="J12" s="866">
        <f t="shared" si="25"/>
        <v>0</v>
      </c>
      <c r="K12" s="866">
        <f t="shared" si="25"/>
        <v>0</v>
      </c>
      <c r="L12" s="866">
        <f t="shared" si="25"/>
        <v>275</v>
      </c>
      <c r="M12" s="866">
        <f t="shared" si="25"/>
        <v>135</v>
      </c>
      <c r="N12" s="866">
        <f t="shared" si="25"/>
        <v>33</v>
      </c>
      <c r="O12" s="866">
        <f t="shared" si="25"/>
        <v>7</v>
      </c>
      <c r="P12" s="866">
        <f t="shared" si="25"/>
        <v>133</v>
      </c>
      <c r="Q12" s="866">
        <f t="shared" si="25"/>
        <v>44</v>
      </c>
      <c r="R12" s="866">
        <f t="shared" si="25"/>
        <v>1966</v>
      </c>
      <c r="S12" s="873">
        <f t="shared" si="25"/>
        <v>852</v>
      </c>
      <c r="U12" s="499" t="s">
        <v>34</v>
      </c>
      <c r="V12" s="497">
        <f>SUM(V75:V77)</f>
        <v>68</v>
      </c>
      <c r="W12" s="497">
        <f t="shared" ref="W12:AM12" si="26">SUM(W75:W77)</f>
        <v>39</v>
      </c>
      <c r="X12" s="497">
        <f t="shared" si="26"/>
        <v>15</v>
      </c>
      <c r="Y12" s="497">
        <f t="shared" si="26"/>
        <v>11</v>
      </c>
      <c r="Z12" s="497">
        <f t="shared" si="26"/>
        <v>1</v>
      </c>
      <c r="AA12" s="497">
        <f t="shared" si="26"/>
        <v>1</v>
      </c>
      <c r="AB12" s="497">
        <f t="shared" si="26"/>
        <v>22</v>
      </c>
      <c r="AC12" s="497">
        <f t="shared" si="26"/>
        <v>9</v>
      </c>
      <c r="AD12" s="497">
        <f t="shared" si="26"/>
        <v>0</v>
      </c>
      <c r="AE12" s="497">
        <f t="shared" si="26"/>
        <v>0</v>
      </c>
      <c r="AF12" s="497">
        <f t="shared" si="26"/>
        <v>42</v>
      </c>
      <c r="AG12" s="497">
        <f t="shared" si="26"/>
        <v>14</v>
      </c>
      <c r="AH12" s="497">
        <f t="shared" si="26"/>
        <v>5</v>
      </c>
      <c r="AI12" s="497">
        <f t="shared" si="26"/>
        <v>1</v>
      </c>
      <c r="AJ12" s="497">
        <f t="shared" si="26"/>
        <v>42</v>
      </c>
      <c r="AK12" s="497">
        <f t="shared" si="26"/>
        <v>15</v>
      </c>
      <c r="AL12" s="497">
        <f t="shared" si="26"/>
        <v>195</v>
      </c>
      <c r="AM12" s="498">
        <f t="shared" si="26"/>
        <v>90</v>
      </c>
      <c r="AO12" s="499" t="s">
        <v>34</v>
      </c>
      <c r="AP12" s="497">
        <f>SUM(AP75:AP77)</f>
        <v>16</v>
      </c>
      <c r="AQ12" s="497">
        <f t="shared" ref="AQ12" si="27">SUM(AQ75:AQ77)</f>
        <v>4</v>
      </c>
      <c r="AR12" s="497">
        <f t="shared" ref="AR12:BB12" si="28">SUM(AR75:AR77)</f>
        <v>2</v>
      </c>
      <c r="AS12" s="497">
        <f t="shared" si="28"/>
        <v>5</v>
      </c>
      <c r="AT12" s="497">
        <f t="shared" si="28"/>
        <v>0</v>
      </c>
      <c r="AU12" s="497">
        <f t="shared" si="28"/>
        <v>5</v>
      </c>
      <c r="AV12" s="497">
        <f t="shared" si="28"/>
        <v>2</v>
      </c>
      <c r="AW12" s="497">
        <f t="shared" si="28"/>
        <v>4</v>
      </c>
      <c r="AX12" s="497">
        <f t="shared" si="28"/>
        <v>38</v>
      </c>
      <c r="AY12" s="497">
        <f t="shared" si="28"/>
        <v>32</v>
      </c>
      <c r="AZ12" s="497">
        <f t="shared" si="28"/>
        <v>6</v>
      </c>
      <c r="BA12" s="497">
        <f t="shared" si="28"/>
        <v>38</v>
      </c>
      <c r="BB12" s="498">
        <f t="shared" si="28"/>
        <v>4</v>
      </c>
      <c r="BD12" s="289" t="s">
        <v>34</v>
      </c>
      <c r="BE12" s="79">
        <f>SUM(BE75:BE77)</f>
        <v>51</v>
      </c>
      <c r="BF12" s="79">
        <f t="shared" ref="BF12:BL12" si="29">SUM(BF75:BF77)</f>
        <v>5</v>
      </c>
      <c r="BG12" s="79">
        <f t="shared" si="29"/>
        <v>0</v>
      </c>
      <c r="BH12" s="79">
        <f t="shared" si="29"/>
        <v>0</v>
      </c>
      <c r="BI12" s="79">
        <f t="shared" si="29"/>
        <v>56</v>
      </c>
      <c r="BJ12" s="79">
        <f t="shared" si="29"/>
        <v>23</v>
      </c>
      <c r="BK12" s="79">
        <f t="shared" si="29"/>
        <v>2</v>
      </c>
      <c r="BL12" s="290">
        <f t="shared" si="29"/>
        <v>39</v>
      </c>
    </row>
    <row r="13" spans="1:65" s="55" customFormat="1" ht="17.149999999999999" customHeight="1">
      <c r="A13" s="872" t="s">
        <v>267</v>
      </c>
      <c r="B13" s="866">
        <f>SUM(B79:B86)</f>
        <v>3786</v>
      </c>
      <c r="C13" s="866">
        <f t="shared" ref="C13:S13" si="30">SUM(C79:C86)</f>
        <v>1661</v>
      </c>
      <c r="D13" s="866">
        <f t="shared" si="30"/>
        <v>934</v>
      </c>
      <c r="E13" s="866">
        <f t="shared" si="30"/>
        <v>457</v>
      </c>
      <c r="F13" s="866">
        <f t="shared" si="30"/>
        <v>59</v>
      </c>
      <c r="G13" s="866">
        <f t="shared" si="30"/>
        <v>14</v>
      </c>
      <c r="H13" s="866">
        <f t="shared" si="30"/>
        <v>772</v>
      </c>
      <c r="I13" s="866">
        <f t="shared" si="30"/>
        <v>350</v>
      </c>
      <c r="J13" s="866">
        <f t="shared" si="30"/>
        <v>0</v>
      </c>
      <c r="K13" s="866">
        <f t="shared" si="30"/>
        <v>0</v>
      </c>
      <c r="L13" s="866">
        <f t="shared" si="30"/>
        <v>1327</v>
      </c>
      <c r="M13" s="866">
        <f t="shared" si="30"/>
        <v>672</v>
      </c>
      <c r="N13" s="866">
        <f t="shared" si="30"/>
        <v>41</v>
      </c>
      <c r="O13" s="866">
        <f t="shared" si="30"/>
        <v>13</v>
      </c>
      <c r="P13" s="866">
        <f t="shared" si="30"/>
        <v>641</v>
      </c>
      <c r="Q13" s="866">
        <f t="shared" si="30"/>
        <v>205</v>
      </c>
      <c r="R13" s="866">
        <f t="shared" si="30"/>
        <v>7560</v>
      </c>
      <c r="S13" s="873">
        <f t="shared" si="30"/>
        <v>3372</v>
      </c>
      <c r="U13" s="499" t="s">
        <v>267</v>
      </c>
      <c r="V13" s="497">
        <f>SUM(V79:V86)</f>
        <v>161</v>
      </c>
      <c r="W13" s="497">
        <f t="shared" ref="W13:AM13" si="31">SUM(W79:W86)</f>
        <v>80</v>
      </c>
      <c r="X13" s="497">
        <f t="shared" si="31"/>
        <v>41</v>
      </c>
      <c r="Y13" s="497">
        <f t="shared" si="31"/>
        <v>24</v>
      </c>
      <c r="Z13" s="497">
        <f t="shared" si="31"/>
        <v>4</v>
      </c>
      <c r="AA13" s="497">
        <f t="shared" si="31"/>
        <v>2</v>
      </c>
      <c r="AB13" s="497">
        <f t="shared" si="31"/>
        <v>36</v>
      </c>
      <c r="AC13" s="497">
        <f t="shared" si="31"/>
        <v>15</v>
      </c>
      <c r="AD13" s="497">
        <f t="shared" si="31"/>
        <v>0</v>
      </c>
      <c r="AE13" s="497">
        <f t="shared" si="31"/>
        <v>0</v>
      </c>
      <c r="AF13" s="497">
        <f t="shared" si="31"/>
        <v>142</v>
      </c>
      <c r="AG13" s="497">
        <f t="shared" si="31"/>
        <v>76</v>
      </c>
      <c r="AH13" s="497">
        <f t="shared" si="31"/>
        <v>6</v>
      </c>
      <c r="AI13" s="497">
        <f t="shared" si="31"/>
        <v>3</v>
      </c>
      <c r="AJ13" s="497">
        <f t="shared" si="31"/>
        <v>29</v>
      </c>
      <c r="AK13" s="497">
        <f t="shared" si="31"/>
        <v>3</v>
      </c>
      <c r="AL13" s="497">
        <f t="shared" si="31"/>
        <v>419</v>
      </c>
      <c r="AM13" s="498">
        <f t="shared" si="31"/>
        <v>203</v>
      </c>
      <c r="AO13" s="499" t="s">
        <v>267</v>
      </c>
      <c r="AP13" s="497">
        <f>SUM(AP79:AP86)</f>
        <v>44</v>
      </c>
      <c r="AQ13" s="497">
        <f t="shared" ref="AQ13" si="32">SUM(AQ79:AQ86)</f>
        <v>14</v>
      </c>
      <c r="AR13" s="497">
        <f t="shared" ref="AR13:BB13" si="33">SUM(AR79:AR86)</f>
        <v>1</v>
      </c>
      <c r="AS13" s="497">
        <f t="shared" si="33"/>
        <v>11</v>
      </c>
      <c r="AT13" s="497">
        <f t="shared" si="33"/>
        <v>0</v>
      </c>
      <c r="AU13" s="497">
        <f t="shared" si="33"/>
        <v>14</v>
      </c>
      <c r="AV13" s="497">
        <f t="shared" si="33"/>
        <v>1</v>
      </c>
      <c r="AW13" s="497">
        <f t="shared" si="33"/>
        <v>10</v>
      </c>
      <c r="AX13" s="497">
        <f t="shared" si="33"/>
        <v>95</v>
      </c>
      <c r="AY13" s="497">
        <f t="shared" si="33"/>
        <v>74</v>
      </c>
      <c r="AZ13" s="497">
        <f t="shared" si="33"/>
        <v>15</v>
      </c>
      <c r="BA13" s="497">
        <f t="shared" si="33"/>
        <v>89</v>
      </c>
      <c r="BB13" s="498">
        <f t="shared" si="33"/>
        <v>10</v>
      </c>
      <c r="BD13" s="289" t="s">
        <v>267</v>
      </c>
      <c r="BE13" s="79">
        <f>SUM(BE79:BE86)</f>
        <v>170</v>
      </c>
      <c r="BF13" s="79">
        <f t="shared" ref="BF13:BL13" si="34">SUM(BF79:BF86)</f>
        <v>6</v>
      </c>
      <c r="BG13" s="79">
        <f t="shared" si="34"/>
        <v>0</v>
      </c>
      <c r="BH13" s="79">
        <f t="shared" si="34"/>
        <v>0</v>
      </c>
      <c r="BI13" s="79">
        <f t="shared" si="34"/>
        <v>176</v>
      </c>
      <c r="BJ13" s="79">
        <f t="shared" si="34"/>
        <v>67</v>
      </c>
      <c r="BK13" s="79">
        <f t="shared" si="34"/>
        <v>121</v>
      </c>
      <c r="BL13" s="290">
        <f t="shared" si="34"/>
        <v>3</v>
      </c>
    </row>
    <row r="14" spans="1:65" s="55" customFormat="1" ht="17.149999999999999" customHeight="1">
      <c r="A14" s="872" t="s">
        <v>268</v>
      </c>
      <c r="B14" s="866">
        <f>SUM(B88:B91)</f>
        <v>841</v>
      </c>
      <c r="C14" s="866">
        <f t="shared" ref="C14:S14" si="35">SUM(C88:C91)</f>
        <v>282</v>
      </c>
      <c r="D14" s="866">
        <f t="shared" si="35"/>
        <v>182</v>
      </c>
      <c r="E14" s="866">
        <f t="shared" si="35"/>
        <v>83</v>
      </c>
      <c r="F14" s="866">
        <f t="shared" si="35"/>
        <v>82</v>
      </c>
      <c r="G14" s="866">
        <f t="shared" si="35"/>
        <v>6</v>
      </c>
      <c r="H14" s="866">
        <f t="shared" si="35"/>
        <v>210</v>
      </c>
      <c r="I14" s="866">
        <f t="shared" si="35"/>
        <v>60</v>
      </c>
      <c r="J14" s="866">
        <f t="shared" si="35"/>
        <v>0</v>
      </c>
      <c r="K14" s="866">
        <f t="shared" si="35"/>
        <v>0</v>
      </c>
      <c r="L14" s="866">
        <f t="shared" si="35"/>
        <v>272</v>
      </c>
      <c r="M14" s="866">
        <f t="shared" si="35"/>
        <v>130</v>
      </c>
      <c r="N14" s="866">
        <f t="shared" si="35"/>
        <v>32</v>
      </c>
      <c r="O14" s="866">
        <f t="shared" si="35"/>
        <v>3</v>
      </c>
      <c r="P14" s="866">
        <f t="shared" si="35"/>
        <v>105</v>
      </c>
      <c r="Q14" s="866">
        <f t="shared" si="35"/>
        <v>34</v>
      </c>
      <c r="R14" s="866">
        <f t="shared" si="35"/>
        <v>1724</v>
      </c>
      <c r="S14" s="873">
        <f t="shared" si="35"/>
        <v>598</v>
      </c>
      <c r="U14" s="499" t="s">
        <v>268</v>
      </c>
      <c r="V14" s="497">
        <f>SUM(V88:V91)</f>
        <v>100</v>
      </c>
      <c r="W14" s="497">
        <f t="shared" ref="W14:AM14" si="36">SUM(W88:W91)</f>
        <v>35</v>
      </c>
      <c r="X14" s="497">
        <f t="shared" si="36"/>
        <v>17</v>
      </c>
      <c r="Y14" s="497">
        <f t="shared" si="36"/>
        <v>2</v>
      </c>
      <c r="Z14" s="497">
        <f t="shared" si="36"/>
        <v>8</v>
      </c>
      <c r="AA14" s="497">
        <f t="shared" si="36"/>
        <v>1</v>
      </c>
      <c r="AB14" s="497">
        <f t="shared" si="36"/>
        <v>19</v>
      </c>
      <c r="AC14" s="497">
        <f t="shared" si="36"/>
        <v>6</v>
      </c>
      <c r="AD14" s="497">
        <f t="shared" si="36"/>
        <v>0</v>
      </c>
      <c r="AE14" s="497">
        <f t="shared" si="36"/>
        <v>0</v>
      </c>
      <c r="AF14" s="497">
        <f t="shared" si="36"/>
        <v>70</v>
      </c>
      <c r="AG14" s="497">
        <f t="shared" si="36"/>
        <v>34</v>
      </c>
      <c r="AH14" s="497">
        <f t="shared" si="36"/>
        <v>10</v>
      </c>
      <c r="AI14" s="497">
        <f t="shared" si="36"/>
        <v>1</v>
      </c>
      <c r="AJ14" s="497">
        <f t="shared" si="36"/>
        <v>38</v>
      </c>
      <c r="AK14" s="497">
        <f t="shared" si="36"/>
        <v>13</v>
      </c>
      <c r="AL14" s="497">
        <f t="shared" si="36"/>
        <v>262</v>
      </c>
      <c r="AM14" s="498">
        <f t="shared" si="36"/>
        <v>92</v>
      </c>
      <c r="AO14" s="499" t="s">
        <v>268</v>
      </c>
      <c r="AP14" s="497">
        <f>SUM(AP88:AP91)</f>
        <v>15</v>
      </c>
      <c r="AQ14" s="497">
        <f t="shared" ref="AQ14" si="37">SUM(AQ88:AQ91)</f>
        <v>4</v>
      </c>
      <c r="AR14" s="497">
        <f t="shared" ref="AR14:BB14" si="38">SUM(AR88:AR91)</f>
        <v>2</v>
      </c>
      <c r="AS14" s="497">
        <f t="shared" si="38"/>
        <v>4</v>
      </c>
      <c r="AT14" s="497">
        <f t="shared" si="38"/>
        <v>0</v>
      </c>
      <c r="AU14" s="497">
        <f t="shared" si="38"/>
        <v>5</v>
      </c>
      <c r="AV14" s="497">
        <f t="shared" si="38"/>
        <v>2</v>
      </c>
      <c r="AW14" s="497">
        <f t="shared" si="38"/>
        <v>4</v>
      </c>
      <c r="AX14" s="497">
        <f t="shared" si="38"/>
        <v>36</v>
      </c>
      <c r="AY14" s="497">
        <f t="shared" si="38"/>
        <v>28</v>
      </c>
      <c r="AZ14" s="497">
        <f t="shared" si="38"/>
        <v>9</v>
      </c>
      <c r="BA14" s="497">
        <f t="shared" si="38"/>
        <v>37</v>
      </c>
      <c r="BB14" s="498">
        <f t="shared" si="38"/>
        <v>5</v>
      </c>
      <c r="BD14" s="289" t="s">
        <v>268</v>
      </c>
      <c r="BE14" s="79">
        <f>SUM(BE88:BE91)</f>
        <v>57</v>
      </c>
      <c r="BF14" s="79">
        <f t="shared" ref="BF14:BL14" si="39">SUM(BF88:BF91)</f>
        <v>1</v>
      </c>
      <c r="BG14" s="79">
        <f t="shared" si="39"/>
        <v>1</v>
      </c>
      <c r="BH14" s="79">
        <f t="shared" si="39"/>
        <v>1</v>
      </c>
      <c r="BI14" s="79">
        <f t="shared" si="39"/>
        <v>60</v>
      </c>
      <c r="BJ14" s="79">
        <f t="shared" si="39"/>
        <v>19</v>
      </c>
      <c r="BK14" s="79">
        <f t="shared" si="39"/>
        <v>6</v>
      </c>
      <c r="BL14" s="290">
        <f t="shared" si="39"/>
        <v>25</v>
      </c>
    </row>
    <row r="15" spans="1:65" s="55" customFormat="1" ht="17.149999999999999" customHeight="1">
      <c r="A15" s="872" t="s">
        <v>54</v>
      </c>
      <c r="B15" s="866">
        <f>SUM(B93:B99)</f>
        <v>3258</v>
      </c>
      <c r="C15" s="866">
        <f t="shared" ref="C15:S15" si="40">SUM(C93:C99)</f>
        <v>1659</v>
      </c>
      <c r="D15" s="866">
        <f t="shared" si="40"/>
        <v>585</v>
      </c>
      <c r="E15" s="866">
        <f t="shared" si="40"/>
        <v>368</v>
      </c>
      <c r="F15" s="866">
        <f t="shared" si="40"/>
        <v>149</v>
      </c>
      <c r="G15" s="866">
        <f t="shared" si="40"/>
        <v>29</v>
      </c>
      <c r="H15" s="866">
        <f t="shared" si="40"/>
        <v>822</v>
      </c>
      <c r="I15" s="866">
        <f t="shared" si="40"/>
        <v>340</v>
      </c>
      <c r="J15" s="866">
        <f t="shared" si="40"/>
        <v>0</v>
      </c>
      <c r="K15" s="866">
        <f t="shared" si="40"/>
        <v>0</v>
      </c>
      <c r="L15" s="866">
        <f t="shared" si="40"/>
        <v>791</v>
      </c>
      <c r="M15" s="866">
        <f t="shared" si="40"/>
        <v>434</v>
      </c>
      <c r="N15" s="866">
        <f t="shared" si="40"/>
        <v>103</v>
      </c>
      <c r="O15" s="866">
        <f t="shared" si="40"/>
        <v>24</v>
      </c>
      <c r="P15" s="866">
        <f t="shared" si="40"/>
        <v>733</v>
      </c>
      <c r="Q15" s="866">
        <f t="shared" si="40"/>
        <v>296</v>
      </c>
      <c r="R15" s="866">
        <f t="shared" si="40"/>
        <v>6441</v>
      </c>
      <c r="S15" s="873">
        <f t="shared" si="40"/>
        <v>3150</v>
      </c>
      <c r="U15" s="499" t="s">
        <v>54</v>
      </c>
      <c r="V15" s="497">
        <f>SUM(V93:V99)</f>
        <v>442</v>
      </c>
      <c r="W15" s="497">
        <f t="shared" ref="W15:AM15" si="41">SUM(W93:W99)</f>
        <v>208</v>
      </c>
      <c r="X15" s="497">
        <f t="shared" si="41"/>
        <v>74</v>
      </c>
      <c r="Y15" s="497">
        <f t="shared" si="41"/>
        <v>30</v>
      </c>
      <c r="Z15" s="497">
        <f t="shared" si="41"/>
        <v>4</v>
      </c>
      <c r="AA15" s="497">
        <f t="shared" si="41"/>
        <v>1</v>
      </c>
      <c r="AB15" s="497">
        <f t="shared" si="41"/>
        <v>117</v>
      </c>
      <c r="AC15" s="497">
        <f t="shared" si="41"/>
        <v>46</v>
      </c>
      <c r="AD15" s="497">
        <f t="shared" si="41"/>
        <v>0</v>
      </c>
      <c r="AE15" s="497">
        <f t="shared" si="41"/>
        <v>0</v>
      </c>
      <c r="AF15" s="497">
        <f t="shared" si="41"/>
        <v>124</v>
      </c>
      <c r="AG15" s="497">
        <f t="shared" si="41"/>
        <v>55</v>
      </c>
      <c r="AH15" s="497">
        <f t="shared" si="41"/>
        <v>25</v>
      </c>
      <c r="AI15" s="497">
        <f t="shared" si="41"/>
        <v>10</v>
      </c>
      <c r="AJ15" s="497">
        <f t="shared" si="41"/>
        <v>172</v>
      </c>
      <c r="AK15" s="497">
        <f t="shared" si="41"/>
        <v>72</v>
      </c>
      <c r="AL15" s="497">
        <f t="shared" si="41"/>
        <v>958</v>
      </c>
      <c r="AM15" s="498">
        <f t="shared" si="41"/>
        <v>422</v>
      </c>
      <c r="AO15" s="499" t="s">
        <v>54</v>
      </c>
      <c r="AP15" s="497">
        <f>SUM(AP93:AP99)</f>
        <v>54</v>
      </c>
      <c r="AQ15" s="497">
        <f t="shared" ref="AQ15" si="42">SUM(AQ93:AQ99)</f>
        <v>12</v>
      </c>
      <c r="AR15" s="497">
        <f t="shared" ref="AR15:BB15" si="43">SUM(AR93:AR99)</f>
        <v>4</v>
      </c>
      <c r="AS15" s="497">
        <f t="shared" si="43"/>
        <v>17</v>
      </c>
      <c r="AT15" s="497">
        <f t="shared" si="43"/>
        <v>0</v>
      </c>
      <c r="AU15" s="497">
        <f t="shared" si="43"/>
        <v>11</v>
      </c>
      <c r="AV15" s="497">
        <f t="shared" si="43"/>
        <v>3</v>
      </c>
      <c r="AW15" s="497">
        <f t="shared" si="43"/>
        <v>14</v>
      </c>
      <c r="AX15" s="497">
        <f t="shared" si="43"/>
        <v>115</v>
      </c>
      <c r="AY15" s="497">
        <f t="shared" si="43"/>
        <v>105</v>
      </c>
      <c r="AZ15" s="497">
        <f t="shared" si="43"/>
        <v>2</v>
      </c>
      <c r="BA15" s="497">
        <f t="shared" si="43"/>
        <v>107</v>
      </c>
      <c r="BB15" s="498">
        <f t="shared" si="43"/>
        <v>7</v>
      </c>
      <c r="BD15" s="289" t="s">
        <v>54</v>
      </c>
      <c r="BE15" s="79">
        <f>SUM(BE93:BE99)</f>
        <v>170</v>
      </c>
      <c r="BF15" s="79">
        <f t="shared" ref="BF15:BL15" si="44">SUM(BF93:BF99)</f>
        <v>62</v>
      </c>
      <c r="BG15" s="79">
        <f t="shared" si="44"/>
        <v>0</v>
      </c>
      <c r="BH15" s="79">
        <f t="shared" si="44"/>
        <v>0</v>
      </c>
      <c r="BI15" s="79">
        <f t="shared" si="44"/>
        <v>232</v>
      </c>
      <c r="BJ15" s="79">
        <f t="shared" si="44"/>
        <v>117</v>
      </c>
      <c r="BK15" s="79">
        <f t="shared" si="44"/>
        <v>86</v>
      </c>
      <c r="BL15" s="290">
        <f t="shared" si="44"/>
        <v>1</v>
      </c>
    </row>
    <row r="16" spans="1:65" s="55" customFormat="1" ht="17.149999999999999" customHeight="1">
      <c r="A16" s="872" t="s">
        <v>62</v>
      </c>
      <c r="B16" s="866">
        <f>SUM(B101:B102)</f>
        <v>481</v>
      </c>
      <c r="C16" s="866">
        <f t="shared" ref="C16:S16" si="45">SUM(C101:C102)</f>
        <v>214</v>
      </c>
      <c r="D16" s="866">
        <f t="shared" si="45"/>
        <v>68</v>
      </c>
      <c r="E16" s="866">
        <f t="shared" si="45"/>
        <v>47</v>
      </c>
      <c r="F16" s="866">
        <f t="shared" si="45"/>
        <v>0</v>
      </c>
      <c r="G16" s="866">
        <f t="shared" si="45"/>
        <v>0</v>
      </c>
      <c r="H16" s="866">
        <f t="shared" si="45"/>
        <v>123</v>
      </c>
      <c r="I16" s="866">
        <f t="shared" si="45"/>
        <v>34</v>
      </c>
      <c r="J16" s="866">
        <f t="shared" si="45"/>
        <v>0</v>
      </c>
      <c r="K16" s="866">
        <f t="shared" si="45"/>
        <v>0</v>
      </c>
      <c r="L16" s="866">
        <f t="shared" si="45"/>
        <v>122</v>
      </c>
      <c r="M16" s="866">
        <f t="shared" si="45"/>
        <v>75</v>
      </c>
      <c r="N16" s="866">
        <f t="shared" si="45"/>
        <v>0</v>
      </c>
      <c r="O16" s="866">
        <f t="shared" si="45"/>
        <v>0</v>
      </c>
      <c r="P16" s="866">
        <f t="shared" si="45"/>
        <v>90</v>
      </c>
      <c r="Q16" s="866">
        <f t="shared" si="45"/>
        <v>29</v>
      </c>
      <c r="R16" s="866">
        <f t="shared" si="45"/>
        <v>884</v>
      </c>
      <c r="S16" s="873">
        <f t="shared" si="45"/>
        <v>399</v>
      </c>
      <c r="U16" s="499" t="s">
        <v>62</v>
      </c>
      <c r="V16" s="497">
        <f>SUM(V101:V102)</f>
        <v>74</v>
      </c>
      <c r="W16" s="497">
        <f t="shared" ref="W16:AM16" si="46">SUM(W101:W102)</f>
        <v>36</v>
      </c>
      <c r="X16" s="497">
        <f t="shared" si="46"/>
        <v>11</v>
      </c>
      <c r="Y16" s="497">
        <f t="shared" si="46"/>
        <v>7</v>
      </c>
      <c r="Z16" s="497">
        <f t="shared" si="46"/>
        <v>0</v>
      </c>
      <c r="AA16" s="497">
        <f t="shared" si="46"/>
        <v>0</v>
      </c>
      <c r="AB16" s="497">
        <f t="shared" si="46"/>
        <v>25</v>
      </c>
      <c r="AC16" s="497">
        <f t="shared" si="46"/>
        <v>6</v>
      </c>
      <c r="AD16" s="497">
        <f t="shared" si="46"/>
        <v>0</v>
      </c>
      <c r="AE16" s="497">
        <f t="shared" si="46"/>
        <v>0</v>
      </c>
      <c r="AF16" s="497">
        <f t="shared" si="46"/>
        <v>20</v>
      </c>
      <c r="AG16" s="497">
        <f t="shared" si="46"/>
        <v>11</v>
      </c>
      <c r="AH16" s="497">
        <f t="shared" si="46"/>
        <v>0</v>
      </c>
      <c r="AI16" s="497">
        <f t="shared" si="46"/>
        <v>0</v>
      </c>
      <c r="AJ16" s="497">
        <f t="shared" si="46"/>
        <v>23</v>
      </c>
      <c r="AK16" s="497">
        <f t="shared" si="46"/>
        <v>8</v>
      </c>
      <c r="AL16" s="497">
        <f t="shared" si="46"/>
        <v>153</v>
      </c>
      <c r="AM16" s="498">
        <f t="shared" si="46"/>
        <v>68</v>
      </c>
      <c r="AO16" s="499" t="s">
        <v>62</v>
      </c>
      <c r="AP16" s="497">
        <f>SUM(AP101:AP102)</f>
        <v>10</v>
      </c>
      <c r="AQ16" s="497">
        <f t="shared" ref="AQ16" si="47">SUM(AQ101:AQ102)</f>
        <v>2</v>
      </c>
      <c r="AR16" s="497">
        <f t="shared" ref="AR16:BB16" si="48">SUM(AR101:AR102)</f>
        <v>0</v>
      </c>
      <c r="AS16" s="497">
        <f t="shared" si="48"/>
        <v>4</v>
      </c>
      <c r="AT16" s="497">
        <f t="shared" si="48"/>
        <v>0</v>
      </c>
      <c r="AU16" s="497">
        <f t="shared" si="48"/>
        <v>3</v>
      </c>
      <c r="AV16" s="497">
        <f t="shared" si="48"/>
        <v>0</v>
      </c>
      <c r="AW16" s="497">
        <f t="shared" si="48"/>
        <v>3</v>
      </c>
      <c r="AX16" s="497">
        <f t="shared" si="48"/>
        <v>22</v>
      </c>
      <c r="AY16" s="497">
        <f t="shared" si="48"/>
        <v>13</v>
      </c>
      <c r="AZ16" s="497">
        <f t="shared" si="48"/>
        <v>5</v>
      </c>
      <c r="BA16" s="497">
        <f t="shared" si="48"/>
        <v>18</v>
      </c>
      <c r="BB16" s="498">
        <f t="shared" si="48"/>
        <v>3</v>
      </c>
      <c r="BD16" s="289" t="s">
        <v>62</v>
      </c>
      <c r="BE16" s="79">
        <f>SUM(BE101:BE102)</f>
        <v>29</v>
      </c>
      <c r="BF16" s="79">
        <f t="shared" ref="BF16:BL16" si="49">SUM(BF101:BF102)</f>
        <v>1</v>
      </c>
      <c r="BG16" s="79">
        <f t="shared" si="49"/>
        <v>0</v>
      </c>
      <c r="BH16" s="79">
        <f t="shared" si="49"/>
        <v>0</v>
      </c>
      <c r="BI16" s="79">
        <f t="shared" si="49"/>
        <v>30</v>
      </c>
      <c r="BJ16" s="79">
        <f t="shared" si="49"/>
        <v>12</v>
      </c>
      <c r="BK16" s="79">
        <f t="shared" si="49"/>
        <v>10</v>
      </c>
      <c r="BL16" s="290">
        <f t="shared" si="49"/>
        <v>5</v>
      </c>
    </row>
    <row r="17" spans="1:78" s="55" customFormat="1" ht="17.149999999999999" customHeight="1">
      <c r="A17" s="872" t="s">
        <v>66</v>
      </c>
      <c r="B17" s="866">
        <f>SUM(B110:B114)</f>
        <v>1390</v>
      </c>
      <c r="C17" s="866">
        <f t="shared" ref="C17:S17" si="50">SUM(C110:C114)</f>
        <v>553</v>
      </c>
      <c r="D17" s="866">
        <f t="shared" si="50"/>
        <v>318</v>
      </c>
      <c r="E17" s="866">
        <f t="shared" si="50"/>
        <v>205</v>
      </c>
      <c r="F17" s="866">
        <f t="shared" si="50"/>
        <v>101</v>
      </c>
      <c r="G17" s="866">
        <f t="shared" si="50"/>
        <v>20</v>
      </c>
      <c r="H17" s="866">
        <f t="shared" si="50"/>
        <v>371</v>
      </c>
      <c r="I17" s="866">
        <f t="shared" si="50"/>
        <v>126</v>
      </c>
      <c r="J17" s="866">
        <f t="shared" si="50"/>
        <v>0</v>
      </c>
      <c r="K17" s="866">
        <f t="shared" si="50"/>
        <v>0</v>
      </c>
      <c r="L17" s="866">
        <f t="shared" si="50"/>
        <v>377</v>
      </c>
      <c r="M17" s="866">
        <f t="shared" si="50"/>
        <v>202</v>
      </c>
      <c r="N17" s="866">
        <f t="shared" si="50"/>
        <v>96</v>
      </c>
      <c r="O17" s="866">
        <f t="shared" si="50"/>
        <v>15</v>
      </c>
      <c r="P17" s="866">
        <f t="shared" si="50"/>
        <v>385</v>
      </c>
      <c r="Q17" s="866">
        <f t="shared" si="50"/>
        <v>138</v>
      </c>
      <c r="R17" s="866">
        <f t="shared" si="50"/>
        <v>3038</v>
      </c>
      <c r="S17" s="873">
        <f t="shared" si="50"/>
        <v>1259</v>
      </c>
      <c r="U17" s="499" t="s">
        <v>66</v>
      </c>
      <c r="V17" s="497">
        <f>SUM(V110:V114)</f>
        <v>160</v>
      </c>
      <c r="W17" s="497">
        <f t="shared" ref="W17:AM17" si="51">SUM(W110:W114)</f>
        <v>78</v>
      </c>
      <c r="X17" s="497">
        <f t="shared" si="51"/>
        <v>36</v>
      </c>
      <c r="Y17" s="497">
        <f t="shared" si="51"/>
        <v>20</v>
      </c>
      <c r="Z17" s="497">
        <f t="shared" si="51"/>
        <v>10</v>
      </c>
      <c r="AA17" s="497">
        <f t="shared" si="51"/>
        <v>2</v>
      </c>
      <c r="AB17" s="497">
        <f t="shared" si="51"/>
        <v>37</v>
      </c>
      <c r="AC17" s="497">
        <f t="shared" si="51"/>
        <v>11</v>
      </c>
      <c r="AD17" s="497">
        <f t="shared" si="51"/>
        <v>0</v>
      </c>
      <c r="AE17" s="497">
        <f t="shared" si="51"/>
        <v>0</v>
      </c>
      <c r="AF17" s="497">
        <f t="shared" si="51"/>
        <v>73</v>
      </c>
      <c r="AG17" s="497">
        <f t="shared" si="51"/>
        <v>40</v>
      </c>
      <c r="AH17" s="497">
        <f t="shared" si="51"/>
        <v>20</v>
      </c>
      <c r="AI17" s="497">
        <f t="shared" si="51"/>
        <v>1</v>
      </c>
      <c r="AJ17" s="497">
        <f t="shared" si="51"/>
        <v>125</v>
      </c>
      <c r="AK17" s="497">
        <f t="shared" si="51"/>
        <v>40</v>
      </c>
      <c r="AL17" s="497">
        <f t="shared" si="51"/>
        <v>461</v>
      </c>
      <c r="AM17" s="498">
        <f t="shared" si="51"/>
        <v>192</v>
      </c>
      <c r="AO17" s="499" t="s">
        <v>66</v>
      </c>
      <c r="AP17" s="497">
        <f>SUM(AP110:AP114)</f>
        <v>31</v>
      </c>
      <c r="AQ17" s="497">
        <f t="shared" ref="AQ17" si="52">SUM(AQ110:AQ114)</f>
        <v>7</v>
      </c>
      <c r="AR17" s="497">
        <f t="shared" ref="AR17:BB17" si="53">SUM(AR110:AR114)</f>
        <v>3</v>
      </c>
      <c r="AS17" s="497">
        <f t="shared" si="53"/>
        <v>11</v>
      </c>
      <c r="AT17" s="497">
        <f t="shared" si="53"/>
        <v>0</v>
      </c>
      <c r="AU17" s="497">
        <f t="shared" si="53"/>
        <v>9</v>
      </c>
      <c r="AV17" s="497">
        <f t="shared" si="53"/>
        <v>3</v>
      </c>
      <c r="AW17" s="497">
        <f t="shared" si="53"/>
        <v>9</v>
      </c>
      <c r="AX17" s="497">
        <f t="shared" si="53"/>
        <v>73</v>
      </c>
      <c r="AY17" s="497">
        <f t="shared" si="53"/>
        <v>48</v>
      </c>
      <c r="AZ17" s="497">
        <f t="shared" si="53"/>
        <v>4</v>
      </c>
      <c r="BA17" s="497">
        <f t="shared" si="53"/>
        <v>52</v>
      </c>
      <c r="BB17" s="498">
        <f t="shared" si="53"/>
        <v>7</v>
      </c>
      <c r="BD17" s="289" t="s">
        <v>66</v>
      </c>
      <c r="BE17" s="79">
        <f>SUM(BE110:BE114)</f>
        <v>127</v>
      </c>
      <c r="BF17" s="79">
        <f t="shared" ref="BF17:BL17" si="54">SUM(BF110:BF114)</f>
        <v>18</v>
      </c>
      <c r="BG17" s="79">
        <f t="shared" si="54"/>
        <v>0</v>
      </c>
      <c r="BH17" s="79">
        <f t="shared" si="54"/>
        <v>2</v>
      </c>
      <c r="BI17" s="79">
        <f t="shared" si="54"/>
        <v>147</v>
      </c>
      <c r="BJ17" s="79">
        <f t="shared" si="54"/>
        <v>67</v>
      </c>
      <c r="BK17" s="79">
        <f t="shared" si="54"/>
        <v>41</v>
      </c>
      <c r="BL17" s="290">
        <f t="shared" si="54"/>
        <v>10</v>
      </c>
    </row>
    <row r="18" spans="1:78" s="55" customFormat="1" ht="17.149999999999999" customHeight="1">
      <c r="A18" s="872" t="s">
        <v>73</v>
      </c>
      <c r="B18" s="866">
        <f>SUM(B116:B117)</f>
        <v>1222</v>
      </c>
      <c r="C18" s="866">
        <f t="shared" ref="C18:S18" si="55">SUM(C116:C117)</f>
        <v>544</v>
      </c>
      <c r="D18" s="866">
        <f t="shared" si="55"/>
        <v>407</v>
      </c>
      <c r="E18" s="866">
        <f t="shared" si="55"/>
        <v>187</v>
      </c>
      <c r="F18" s="866">
        <f t="shared" si="55"/>
        <v>58</v>
      </c>
      <c r="G18" s="866">
        <f t="shared" si="55"/>
        <v>14</v>
      </c>
      <c r="H18" s="866">
        <f t="shared" si="55"/>
        <v>330</v>
      </c>
      <c r="I18" s="866">
        <f t="shared" si="55"/>
        <v>115</v>
      </c>
      <c r="J18" s="866">
        <f t="shared" si="55"/>
        <v>0</v>
      </c>
      <c r="K18" s="866">
        <f t="shared" si="55"/>
        <v>0</v>
      </c>
      <c r="L18" s="866">
        <f t="shared" si="55"/>
        <v>274</v>
      </c>
      <c r="M18" s="866">
        <f t="shared" si="55"/>
        <v>147</v>
      </c>
      <c r="N18" s="866">
        <f t="shared" si="55"/>
        <v>62</v>
      </c>
      <c r="O18" s="866">
        <f t="shared" si="55"/>
        <v>20</v>
      </c>
      <c r="P18" s="866">
        <f t="shared" si="55"/>
        <v>131</v>
      </c>
      <c r="Q18" s="866">
        <f t="shared" si="55"/>
        <v>36</v>
      </c>
      <c r="R18" s="866">
        <f t="shared" si="55"/>
        <v>2484</v>
      </c>
      <c r="S18" s="873">
        <f t="shared" si="55"/>
        <v>1063</v>
      </c>
      <c r="U18" s="499" t="s">
        <v>73</v>
      </c>
      <c r="V18" s="497">
        <f>SUM(V116:V117)</f>
        <v>45</v>
      </c>
      <c r="W18" s="497">
        <f t="shared" ref="W18:AM18" si="56">SUM(W116:W117)</f>
        <v>19</v>
      </c>
      <c r="X18" s="497">
        <f t="shared" si="56"/>
        <v>31</v>
      </c>
      <c r="Y18" s="497">
        <f t="shared" si="56"/>
        <v>10</v>
      </c>
      <c r="Z18" s="497">
        <f t="shared" si="56"/>
        <v>1</v>
      </c>
      <c r="AA18" s="497">
        <f t="shared" si="56"/>
        <v>0</v>
      </c>
      <c r="AB18" s="497">
        <f t="shared" si="56"/>
        <v>22</v>
      </c>
      <c r="AC18" s="497">
        <f t="shared" si="56"/>
        <v>5</v>
      </c>
      <c r="AD18" s="497">
        <f t="shared" si="56"/>
        <v>0</v>
      </c>
      <c r="AE18" s="497">
        <f t="shared" si="56"/>
        <v>0</v>
      </c>
      <c r="AF18" s="497">
        <f t="shared" si="56"/>
        <v>26</v>
      </c>
      <c r="AG18" s="497">
        <f t="shared" si="56"/>
        <v>12</v>
      </c>
      <c r="AH18" s="497">
        <f t="shared" si="56"/>
        <v>11</v>
      </c>
      <c r="AI18" s="497">
        <f t="shared" si="56"/>
        <v>3</v>
      </c>
      <c r="AJ18" s="497">
        <f t="shared" si="56"/>
        <v>26</v>
      </c>
      <c r="AK18" s="497">
        <f t="shared" si="56"/>
        <v>6</v>
      </c>
      <c r="AL18" s="497">
        <f t="shared" si="56"/>
        <v>162</v>
      </c>
      <c r="AM18" s="498">
        <f t="shared" si="56"/>
        <v>55</v>
      </c>
      <c r="AO18" s="499" t="s">
        <v>73</v>
      </c>
      <c r="AP18" s="497">
        <f>SUM(AP116:AP117)</f>
        <v>25</v>
      </c>
      <c r="AQ18" s="497">
        <f t="shared" ref="AQ18" si="57">SUM(AQ116:AQ117)</f>
        <v>6</v>
      </c>
      <c r="AR18" s="497">
        <f t="shared" ref="AR18:BB18" si="58">SUM(AR116:AR117)</f>
        <v>2</v>
      </c>
      <c r="AS18" s="497">
        <f t="shared" si="58"/>
        <v>5</v>
      </c>
      <c r="AT18" s="497">
        <f t="shared" si="58"/>
        <v>0</v>
      </c>
      <c r="AU18" s="497">
        <f t="shared" si="58"/>
        <v>7</v>
      </c>
      <c r="AV18" s="497">
        <f t="shared" si="58"/>
        <v>2</v>
      </c>
      <c r="AW18" s="497">
        <f t="shared" si="58"/>
        <v>4</v>
      </c>
      <c r="AX18" s="497">
        <f t="shared" si="58"/>
        <v>51</v>
      </c>
      <c r="AY18" s="497">
        <f t="shared" si="58"/>
        <v>46</v>
      </c>
      <c r="AZ18" s="497">
        <f t="shared" si="58"/>
        <v>13</v>
      </c>
      <c r="BA18" s="497">
        <f t="shared" si="58"/>
        <v>59</v>
      </c>
      <c r="BB18" s="498">
        <f t="shared" si="58"/>
        <v>4</v>
      </c>
      <c r="BD18" s="289" t="s">
        <v>73</v>
      </c>
      <c r="BE18" s="79">
        <f>SUM(BE116:BE117)</f>
        <v>52</v>
      </c>
      <c r="BF18" s="79">
        <f t="shared" ref="BF18:BL18" si="59">SUM(BF116:BF117)</f>
        <v>9</v>
      </c>
      <c r="BG18" s="79">
        <f t="shared" si="59"/>
        <v>2</v>
      </c>
      <c r="BH18" s="79">
        <f t="shared" si="59"/>
        <v>0</v>
      </c>
      <c r="BI18" s="79">
        <f t="shared" si="59"/>
        <v>63</v>
      </c>
      <c r="BJ18" s="79">
        <f t="shared" si="59"/>
        <v>33</v>
      </c>
      <c r="BK18" s="79">
        <f t="shared" si="59"/>
        <v>2</v>
      </c>
      <c r="BL18" s="290">
        <f t="shared" si="59"/>
        <v>17</v>
      </c>
    </row>
    <row r="19" spans="1:78" s="55" customFormat="1" ht="17.149999999999999" customHeight="1">
      <c r="A19" s="872" t="s">
        <v>76</v>
      </c>
      <c r="B19" s="866">
        <f>SUM(B119:B123)</f>
        <v>1775</v>
      </c>
      <c r="C19" s="866">
        <f t="shared" ref="C19:S19" si="60">SUM(C119:C123)</f>
        <v>774</v>
      </c>
      <c r="D19" s="866">
        <f t="shared" si="60"/>
        <v>479</v>
      </c>
      <c r="E19" s="866">
        <f t="shared" si="60"/>
        <v>285</v>
      </c>
      <c r="F19" s="866">
        <f t="shared" si="60"/>
        <v>135</v>
      </c>
      <c r="G19" s="866">
        <f t="shared" si="60"/>
        <v>37</v>
      </c>
      <c r="H19" s="866">
        <f t="shared" si="60"/>
        <v>551</v>
      </c>
      <c r="I19" s="866">
        <f t="shared" si="60"/>
        <v>219</v>
      </c>
      <c r="J19" s="866">
        <f t="shared" si="60"/>
        <v>0</v>
      </c>
      <c r="K19" s="866">
        <f t="shared" si="60"/>
        <v>0</v>
      </c>
      <c r="L19" s="866">
        <f t="shared" si="60"/>
        <v>700</v>
      </c>
      <c r="M19" s="866">
        <f t="shared" si="60"/>
        <v>397</v>
      </c>
      <c r="N19" s="866">
        <f t="shared" si="60"/>
        <v>99</v>
      </c>
      <c r="O19" s="866">
        <f t="shared" si="60"/>
        <v>24</v>
      </c>
      <c r="P19" s="866">
        <f t="shared" si="60"/>
        <v>495</v>
      </c>
      <c r="Q19" s="866">
        <f t="shared" si="60"/>
        <v>192</v>
      </c>
      <c r="R19" s="866">
        <f t="shared" si="60"/>
        <v>4234</v>
      </c>
      <c r="S19" s="873">
        <f t="shared" si="60"/>
        <v>1928</v>
      </c>
      <c r="U19" s="499" t="s">
        <v>76</v>
      </c>
      <c r="V19" s="497">
        <f>SUM(V119:V123)</f>
        <v>111</v>
      </c>
      <c r="W19" s="497">
        <f t="shared" ref="W19:AM19" si="61">SUM(W119:W123)</f>
        <v>60</v>
      </c>
      <c r="X19" s="497">
        <f t="shared" si="61"/>
        <v>34</v>
      </c>
      <c r="Y19" s="497">
        <f t="shared" si="61"/>
        <v>20</v>
      </c>
      <c r="Z19" s="497">
        <f t="shared" si="61"/>
        <v>4</v>
      </c>
      <c r="AA19" s="497">
        <f t="shared" si="61"/>
        <v>0</v>
      </c>
      <c r="AB19" s="497">
        <f t="shared" si="61"/>
        <v>29</v>
      </c>
      <c r="AC19" s="497">
        <f t="shared" si="61"/>
        <v>5</v>
      </c>
      <c r="AD19" s="497">
        <f t="shared" si="61"/>
        <v>0</v>
      </c>
      <c r="AE19" s="497">
        <f t="shared" si="61"/>
        <v>0</v>
      </c>
      <c r="AF19" s="497">
        <f t="shared" si="61"/>
        <v>77</v>
      </c>
      <c r="AG19" s="497">
        <f t="shared" si="61"/>
        <v>47</v>
      </c>
      <c r="AH19" s="497">
        <f t="shared" si="61"/>
        <v>27</v>
      </c>
      <c r="AI19" s="497">
        <f t="shared" si="61"/>
        <v>7</v>
      </c>
      <c r="AJ19" s="497">
        <f t="shared" si="61"/>
        <v>97</v>
      </c>
      <c r="AK19" s="497">
        <f t="shared" si="61"/>
        <v>46</v>
      </c>
      <c r="AL19" s="497">
        <f t="shared" si="61"/>
        <v>379</v>
      </c>
      <c r="AM19" s="498">
        <f t="shared" si="61"/>
        <v>185</v>
      </c>
      <c r="AO19" s="499" t="s">
        <v>76</v>
      </c>
      <c r="AP19" s="497">
        <f>SUM(AP119:AP123)</f>
        <v>35</v>
      </c>
      <c r="AQ19" s="497">
        <f t="shared" ref="AQ19" si="62">SUM(AQ119:AQ123)</f>
        <v>10</v>
      </c>
      <c r="AR19" s="497">
        <f t="shared" ref="AR19:BB19" si="63">SUM(AR119:AR123)</f>
        <v>5</v>
      </c>
      <c r="AS19" s="497">
        <f t="shared" si="63"/>
        <v>10</v>
      </c>
      <c r="AT19" s="497">
        <f t="shared" si="63"/>
        <v>0</v>
      </c>
      <c r="AU19" s="497">
        <f t="shared" si="63"/>
        <v>12</v>
      </c>
      <c r="AV19" s="497">
        <f t="shared" si="63"/>
        <v>5</v>
      </c>
      <c r="AW19" s="497">
        <f t="shared" si="63"/>
        <v>12</v>
      </c>
      <c r="AX19" s="497">
        <f t="shared" si="63"/>
        <v>89</v>
      </c>
      <c r="AY19" s="497">
        <f t="shared" si="63"/>
        <v>66</v>
      </c>
      <c r="AZ19" s="497">
        <f t="shared" si="63"/>
        <v>11</v>
      </c>
      <c r="BA19" s="497">
        <f t="shared" si="63"/>
        <v>77</v>
      </c>
      <c r="BB19" s="498">
        <f t="shared" si="63"/>
        <v>5</v>
      </c>
      <c r="BD19" s="289" t="s">
        <v>76</v>
      </c>
      <c r="BE19" s="79">
        <f>SUM(BE119:BE123)</f>
        <v>112</v>
      </c>
      <c r="BF19" s="79">
        <f t="shared" ref="BF19:BL19" si="64">SUM(BF119:BF123)</f>
        <v>9</v>
      </c>
      <c r="BG19" s="79">
        <f t="shared" si="64"/>
        <v>15</v>
      </c>
      <c r="BH19" s="79">
        <f t="shared" si="64"/>
        <v>1</v>
      </c>
      <c r="BI19" s="79">
        <f t="shared" si="64"/>
        <v>137</v>
      </c>
      <c r="BJ19" s="79">
        <f t="shared" si="64"/>
        <v>52</v>
      </c>
      <c r="BK19" s="79">
        <f t="shared" si="64"/>
        <v>9</v>
      </c>
      <c r="BL19" s="290">
        <f t="shared" si="64"/>
        <v>32</v>
      </c>
    </row>
    <row r="20" spans="1:78" s="55" customFormat="1" ht="17.149999999999999" customHeight="1">
      <c r="A20" s="872" t="s">
        <v>82</v>
      </c>
      <c r="B20" s="866">
        <f>SUM(B125:B129)</f>
        <v>3363</v>
      </c>
      <c r="C20" s="866">
        <f t="shared" ref="C20:S20" si="65">SUM(C125:C129)</f>
        <v>1633</v>
      </c>
      <c r="D20" s="866">
        <f t="shared" si="65"/>
        <v>997</v>
      </c>
      <c r="E20" s="866">
        <f t="shared" si="65"/>
        <v>556</v>
      </c>
      <c r="F20" s="866">
        <f t="shared" si="65"/>
        <v>404</v>
      </c>
      <c r="G20" s="866">
        <f t="shared" si="65"/>
        <v>146</v>
      </c>
      <c r="H20" s="866">
        <f t="shared" si="65"/>
        <v>759</v>
      </c>
      <c r="I20" s="866">
        <f t="shared" si="65"/>
        <v>334</v>
      </c>
      <c r="J20" s="866">
        <f t="shared" si="65"/>
        <v>0</v>
      </c>
      <c r="K20" s="866">
        <f t="shared" si="65"/>
        <v>0</v>
      </c>
      <c r="L20" s="866">
        <f t="shared" si="65"/>
        <v>912</v>
      </c>
      <c r="M20" s="866">
        <f t="shared" si="65"/>
        <v>476</v>
      </c>
      <c r="N20" s="866">
        <f t="shared" si="65"/>
        <v>251</v>
      </c>
      <c r="O20" s="866">
        <f t="shared" si="65"/>
        <v>67</v>
      </c>
      <c r="P20" s="866">
        <f t="shared" si="65"/>
        <v>777</v>
      </c>
      <c r="Q20" s="866">
        <f t="shared" si="65"/>
        <v>374</v>
      </c>
      <c r="R20" s="866">
        <f t="shared" si="65"/>
        <v>7463</v>
      </c>
      <c r="S20" s="873">
        <f t="shared" si="65"/>
        <v>3586</v>
      </c>
      <c r="U20" s="499" t="s">
        <v>82</v>
      </c>
      <c r="V20" s="497">
        <f>SUM(V125:V129)</f>
        <v>342</v>
      </c>
      <c r="W20" s="497">
        <f t="shared" ref="W20:AM20" si="66">SUM(W125:W129)</f>
        <v>168</v>
      </c>
      <c r="X20" s="497">
        <f t="shared" si="66"/>
        <v>57</v>
      </c>
      <c r="Y20" s="497">
        <f t="shared" si="66"/>
        <v>24</v>
      </c>
      <c r="Z20" s="497">
        <f t="shared" si="66"/>
        <v>50</v>
      </c>
      <c r="AA20" s="497">
        <f t="shared" si="66"/>
        <v>15</v>
      </c>
      <c r="AB20" s="497">
        <f t="shared" si="66"/>
        <v>85</v>
      </c>
      <c r="AC20" s="497">
        <f t="shared" si="66"/>
        <v>44</v>
      </c>
      <c r="AD20" s="497">
        <f t="shared" si="66"/>
        <v>0</v>
      </c>
      <c r="AE20" s="497">
        <f t="shared" si="66"/>
        <v>0</v>
      </c>
      <c r="AF20" s="497">
        <f t="shared" si="66"/>
        <v>201</v>
      </c>
      <c r="AG20" s="497">
        <f t="shared" si="66"/>
        <v>115</v>
      </c>
      <c r="AH20" s="497">
        <f t="shared" si="66"/>
        <v>83</v>
      </c>
      <c r="AI20" s="497">
        <f t="shared" si="66"/>
        <v>21</v>
      </c>
      <c r="AJ20" s="497">
        <f t="shared" si="66"/>
        <v>277</v>
      </c>
      <c r="AK20" s="497">
        <f t="shared" si="66"/>
        <v>126</v>
      </c>
      <c r="AL20" s="497">
        <f t="shared" si="66"/>
        <v>1095</v>
      </c>
      <c r="AM20" s="498">
        <f t="shared" si="66"/>
        <v>513</v>
      </c>
      <c r="AO20" s="499" t="s">
        <v>82</v>
      </c>
      <c r="AP20" s="497">
        <f>SUM(AP125:AP129)</f>
        <v>65</v>
      </c>
      <c r="AQ20" s="497">
        <f t="shared" ref="AQ20" si="67">SUM(AQ125:AQ129)</f>
        <v>23</v>
      </c>
      <c r="AR20" s="497">
        <f t="shared" ref="AR20:BB20" si="68">SUM(AR125:AR129)</f>
        <v>9</v>
      </c>
      <c r="AS20" s="497">
        <f t="shared" si="68"/>
        <v>19</v>
      </c>
      <c r="AT20" s="497">
        <f t="shared" si="68"/>
        <v>0</v>
      </c>
      <c r="AU20" s="497">
        <f t="shared" si="68"/>
        <v>18</v>
      </c>
      <c r="AV20" s="497">
        <f t="shared" si="68"/>
        <v>8</v>
      </c>
      <c r="AW20" s="497">
        <f t="shared" si="68"/>
        <v>19</v>
      </c>
      <c r="AX20" s="497">
        <f t="shared" si="68"/>
        <v>161</v>
      </c>
      <c r="AY20" s="497">
        <f t="shared" si="68"/>
        <v>123</v>
      </c>
      <c r="AZ20" s="497">
        <f t="shared" si="68"/>
        <v>35</v>
      </c>
      <c r="BA20" s="497">
        <f t="shared" si="68"/>
        <v>158</v>
      </c>
      <c r="BB20" s="498">
        <f t="shared" si="68"/>
        <v>20</v>
      </c>
      <c r="BD20" s="289" t="s">
        <v>82</v>
      </c>
      <c r="BE20" s="79">
        <f>SUM(BE125:BE129)</f>
        <v>207</v>
      </c>
      <c r="BF20" s="79">
        <f t="shared" ref="BF20:BL20" si="69">SUM(BF125:BF129)</f>
        <v>57</v>
      </c>
      <c r="BG20" s="79">
        <f t="shared" si="69"/>
        <v>1</v>
      </c>
      <c r="BH20" s="79">
        <f t="shared" si="69"/>
        <v>0</v>
      </c>
      <c r="BI20" s="79">
        <f t="shared" si="69"/>
        <v>265</v>
      </c>
      <c r="BJ20" s="79">
        <f t="shared" si="69"/>
        <v>109</v>
      </c>
      <c r="BK20" s="79">
        <f t="shared" si="69"/>
        <v>106</v>
      </c>
      <c r="BL20" s="290">
        <f t="shared" si="69"/>
        <v>0</v>
      </c>
    </row>
    <row r="21" spans="1:78" s="55" customFormat="1" ht="17.149999999999999" customHeight="1">
      <c r="A21" s="872" t="s">
        <v>88</v>
      </c>
      <c r="B21" s="866">
        <f>SUM(B131:B132)</f>
        <v>537</v>
      </c>
      <c r="C21" s="866">
        <f t="shared" ref="C21:S21" si="70">SUM(C131:C132)</f>
        <v>229</v>
      </c>
      <c r="D21" s="866">
        <f t="shared" si="70"/>
        <v>190</v>
      </c>
      <c r="E21" s="866">
        <f t="shared" si="70"/>
        <v>76</v>
      </c>
      <c r="F21" s="866">
        <f t="shared" si="70"/>
        <v>31</v>
      </c>
      <c r="G21" s="866">
        <f t="shared" si="70"/>
        <v>7</v>
      </c>
      <c r="H21" s="866">
        <f t="shared" si="70"/>
        <v>117</v>
      </c>
      <c r="I21" s="866">
        <f t="shared" si="70"/>
        <v>49</v>
      </c>
      <c r="J21" s="866">
        <f t="shared" si="70"/>
        <v>0</v>
      </c>
      <c r="K21" s="866">
        <f t="shared" si="70"/>
        <v>0</v>
      </c>
      <c r="L21" s="866">
        <f t="shared" si="70"/>
        <v>164</v>
      </c>
      <c r="M21" s="866">
        <f t="shared" si="70"/>
        <v>88</v>
      </c>
      <c r="N21" s="866">
        <f t="shared" si="70"/>
        <v>28</v>
      </c>
      <c r="O21" s="866">
        <f t="shared" si="70"/>
        <v>10</v>
      </c>
      <c r="P21" s="866">
        <f t="shared" si="70"/>
        <v>84</v>
      </c>
      <c r="Q21" s="866">
        <f t="shared" si="70"/>
        <v>36</v>
      </c>
      <c r="R21" s="866">
        <f t="shared" si="70"/>
        <v>1151</v>
      </c>
      <c r="S21" s="873">
        <f t="shared" si="70"/>
        <v>495</v>
      </c>
      <c r="U21" s="499" t="s">
        <v>88</v>
      </c>
      <c r="V21" s="497">
        <f>SUM(V131:V132)</f>
        <v>29</v>
      </c>
      <c r="W21" s="497">
        <f t="shared" ref="W21:AM21" si="71">SUM(W131:W132)</f>
        <v>13</v>
      </c>
      <c r="X21" s="497">
        <f t="shared" si="71"/>
        <v>5</v>
      </c>
      <c r="Y21" s="497">
        <f t="shared" si="71"/>
        <v>2</v>
      </c>
      <c r="Z21" s="497">
        <f t="shared" si="71"/>
        <v>6</v>
      </c>
      <c r="AA21" s="497">
        <f t="shared" si="71"/>
        <v>4</v>
      </c>
      <c r="AB21" s="497">
        <f t="shared" si="71"/>
        <v>11</v>
      </c>
      <c r="AC21" s="497">
        <f t="shared" si="71"/>
        <v>4</v>
      </c>
      <c r="AD21" s="497">
        <f t="shared" si="71"/>
        <v>0</v>
      </c>
      <c r="AE21" s="497">
        <f t="shared" si="71"/>
        <v>0</v>
      </c>
      <c r="AF21" s="497">
        <f t="shared" si="71"/>
        <v>32</v>
      </c>
      <c r="AG21" s="497">
        <f t="shared" si="71"/>
        <v>18</v>
      </c>
      <c r="AH21" s="497">
        <f t="shared" si="71"/>
        <v>3</v>
      </c>
      <c r="AI21" s="497">
        <f t="shared" si="71"/>
        <v>0</v>
      </c>
      <c r="AJ21" s="497">
        <f t="shared" si="71"/>
        <v>41</v>
      </c>
      <c r="AK21" s="497">
        <f t="shared" si="71"/>
        <v>17</v>
      </c>
      <c r="AL21" s="497">
        <f t="shared" si="71"/>
        <v>127</v>
      </c>
      <c r="AM21" s="498">
        <f t="shared" si="71"/>
        <v>58</v>
      </c>
      <c r="AO21" s="499" t="s">
        <v>88</v>
      </c>
      <c r="AP21" s="497">
        <f>SUM(AP131:AP132)</f>
        <v>9</v>
      </c>
      <c r="AQ21" s="497">
        <f t="shared" ref="AQ21" si="72">SUM(AQ131:AQ132)</f>
        <v>4</v>
      </c>
      <c r="AR21" s="497">
        <f t="shared" ref="AR21:BB21" si="73">SUM(AR131:AR132)</f>
        <v>2</v>
      </c>
      <c r="AS21" s="497">
        <f t="shared" si="73"/>
        <v>3</v>
      </c>
      <c r="AT21" s="497">
        <f t="shared" si="73"/>
        <v>0</v>
      </c>
      <c r="AU21" s="497">
        <f t="shared" si="73"/>
        <v>5</v>
      </c>
      <c r="AV21" s="497">
        <f t="shared" si="73"/>
        <v>2</v>
      </c>
      <c r="AW21" s="497">
        <f t="shared" si="73"/>
        <v>3</v>
      </c>
      <c r="AX21" s="497">
        <f t="shared" si="73"/>
        <v>28</v>
      </c>
      <c r="AY21" s="497">
        <f t="shared" si="73"/>
        <v>15</v>
      </c>
      <c r="AZ21" s="497">
        <f t="shared" si="73"/>
        <v>2</v>
      </c>
      <c r="BA21" s="497">
        <f t="shared" si="73"/>
        <v>17</v>
      </c>
      <c r="BB21" s="498">
        <f t="shared" si="73"/>
        <v>3</v>
      </c>
      <c r="BD21" s="289" t="s">
        <v>88</v>
      </c>
      <c r="BE21" s="79">
        <f>SUM(BE131:BE132)</f>
        <v>21</v>
      </c>
      <c r="BF21" s="79">
        <f t="shared" ref="BF21:BL21" si="74">SUM(BF131:BF132)</f>
        <v>4</v>
      </c>
      <c r="BG21" s="79">
        <f t="shared" si="74"/>
        <v>1</v>
      </c>
      <c r="BH21" s="79">
        <f t="shared" si="74"/>
        <v>0</v>
      </c>
      <c r="BI21" s="79">
        <f t="shared" si="74"/>
        <v>26</v>
      </c>
      <c r="BJ21" s="79">
        <f t="shared" si="74"/>
        <v>4</v>
      </c>
      <c r="BK21" s="79">
        <f t="shared" si="74"/>
        <v>2</v>
      </c>
      <c r="BL21" s="290">
        <f t="shared" si="74"/>
        <v>10</v>
      </c>
    </row>
    <row r="22" spans="1:78" s="55" customFormat="1" ht="17.149999999999999" customHeight="1">
      <c r="A22" s="872" t="s">
        <v>92</v>
      </c>
      <c r="B22" s="866">
        <f>SUM(B134:B136)</f>
        <v>1571</v>
      </c>
      <c r="C22" s="866">
        <f t="shared" ref="C22:S22" si="75">SUM(C134:C136)</f>
        <v>742</v>
      </c>
      <c r="D22" s="866">
        <f t="shared" si="75"/>
        <v>251</v>
      </c>
      <c r="E22" s="866">
        <f t="shared" si="75"/>
        <v>148</v>
      </c>
      <c r="F22" s="866">
        <f t="shared" si="75"/>
        <v>121</v>
      </c>
      <c r="G22" s="866">
        <f t="shared" si="75"/>
        <v>43</v>
      </c>
      <c r="H22" s="866">
        <f t="shared" si="75"/>
        <v>282</v>
      </c>
      <c r="I22" s="866">
        <f t="shared" si="75"/>
        <v>143</v>
      </c>
      <c r="J22" s="866">
        <f t="shared" si="75"/>
        <v>0</v>
      </c>
      <c r="K22" s="866">
        <f t="shared" si="75"/>
        <v>0</v>
      </c>
      <c r="L22" s="866">
        <f t="shared" si="75"/>
        <v>324</v>
      </c>
      <c r="M22" s="866">
        <f t="shared" si="75"/>
        <v>191</v>
      </c>
      <c r="N22" s="866">
        <f t="shared" si="75"/>
        <v>119</v>
      </c>
      <c r="O22" s="866">
        <f t="shared" si="75"/>
        <v>37</v>
      </c>
      <c r="P22" s="866">
        <f t="shared" si="75"/>
        <v>230</v>
      </c>
      <c r="Q22" s="866">
        <f t="shared" si="75"/>
        <v>103</v>
      </c>
      <c r="R22" s="866">
        <f t="shared" si="75"/>
        <v>2898</v>
      </c>
      <c r="S22" s="873">
        <f t="shared" si="75"/>
        <v>1407</v>
      </c>
      <c r="U22" s="499" t="s">
        <v>92</v>
      </c>
      <c r="V22" s="497">
        <f>SUM(V134:V136)</f>
        <v>58</v>
      </c>
      <c r="W22" s="497">
        <f t="shared" ref="W22:AM22" si="76">SUM(W134:W136)</f>
        <v>31</v>
      </c>
      <c r="X22" s="497">
        <f t="shared" si="76"/>
        <v>13</v>
      </c>
      <c r="Y22" s="497">
        <f t="shared" si="76"/>
        <v>6</v>
      </c>
      <c r="Z22" s="497">
        <f t="shared" si="76"/>
        <v>4</v>
      </c>
      <c r="AA22" s="497">
        <f t="shared" si="76"/>
        <v>0</v>
      </c>
      <c r="AB22" s="497">
        <f t="shared" si="76"/>
        <v>34</v>
      </c>
      <c r="AC22" s="497">
        <f t="shared" si="76"/>
        <v>7</v>
      </c>
      <c r="AD22" s="497">
        <f t="shared" si="76"/>
        <v>0</v>
      </c>
      <c r="AE22" s="497">
        <f t="shared" si="76"/>
        <v>0</v>
      </c>
      <c r="AF22" s="497">
        <f t="shared" si="76"/>
        <v>68</v>
      </c>
      <c r="AG22" s="497">
        <f t="shared" si="76"/>
        <v>31</v>
      </c>
      <c r="AH22" s="497">
        <f t="shared" si="76"/>
        <v>26</v>
      </c>
      <c r="AI22" s="497">
        <f t="shared" si="76"/>
        <v>8</v>
      </c>
      <c r="AJ22" s="497">
        <f t="shared" si="76"/>
        <v>56</v>
      </c>
      <c r="AK22" s="497">
        <f t="shared" si="76"/>
        <v>19</v>
      </c>
      <c r="AL22" s="497">
        <f t="shared" si="76"/>
        <v>259</v>
      </c>
      <c r="AM22" s="498">
        <f t="shared" si="76"/>
        <v>102</v>
      </c>
      <c r="AO22" s="499" t="s">
        <v>92</v>
      </c>
      <c r="AP22" s="497">
        <f>SUM(AP134:AP136)</f>
        <v>32</v>
      </c>
      <c r="AQ22" s="497">
        <f t="shared" ref="AQ22" si="77">SUM(AQ134:AQ136)</f>
        <v>6</v>
      </c>
      <c r="AR22" s="497">
        <f t="shared" ref="AR22:BB22" si="78">SUM(AR134:AR136)</f>
        <v>4</v>
      </c>
      <c r="AS22" s="497">
        <f t="shared" si="78"/>
        <v>6</v>
      </c>
      <c r="AT22" s="497">
        <f t="shared" si="78"/>
        <v>0</v>
      </c>
      <c r="AU22" s="497">
        <f t="shared" si="78"/>
        <v>7</v>
      </c>
      <c r="AV22" s="497">
        <f t="shared" si="78"/>
        <v>4</v>
      </c>
      <c r="AW22" s="497">
        <f t="shared" si="78"/>
        <v>5</v>
      </c>
      <c r="AX22" s="497">
        <f t="shared" si="78"/>
        <v>64</v>
      </c>
      <c r="AY22" s="497">
        <f t="shared" si="78"/>
        <v>44</v>
      </c>
      <c r="AZ22" s="497">
        <f t="shared" si="78"/>
        <v>12</v>
      </c>
      <c r="BA22" s="497">
        <f t="shared" si="78"/>
        <v>56</v>
      </c>
      <c r="BB22" s="498">
        <f t="shared" si="78"/>
        <v>7</v>
      </c>
      <c r="BD22" s="289" t="s">
        <v>92</v>
      </c>
      <c r="BE22" s="79">
        <f>SUM(BE134:BE136)</f>
        <v>94</v>
      </c>
      <c r="BF22" s="79">
        <f t="shared" ref="BF22:BL22" si="79">SUM(BF134:BF136)</f>
        <v>22</v>
      </c>
      <c r="BG22" s="79">
        <f t="shared" si="79"/>
        <v>0</v>
      </c>
      <c r="BH22" s="79">
        <f t="shared" si="79"/>
        <v>0</v>
      </c>
      <c r="BI22" s="79">
        <f t="shared" si="79"/>
        <v>116</v>
      </c>
      <c r="BJ22" s="79">
        <f t="shared" si="79"/>
        <v>61</v>
      </c>
      <c r="BK22" s="79">
        <f t="shared" si="79"/>
        <v>37</v>
      </c>
      <c r="BL22" s="290">
        <f t="shared" si="79"/>
        <v>23</v>
      </c>
    </row>
    <row r="23" spans="1:78" s="55" customFormat="1" ht="17.149999999999999" customHeight="1">
      <c r="A23" s="872" t="s">
        <v>96</v>
      </c>
      <c r="B23" s="866">
        <f>SUM(B138:B140)</f>
        <v>222</v>
      </c>
      <c r="C23" s="866">
        <f t="shared" ref="C23:S23" si="80">SUM(C138:C140)</f>
        <v>76</v>
      </c>
      <c r="D23" s="866">
        <f t="shared" si="80"/>
        <v>78</v>
      </c>
      <c r="E23" s="866">
        <f t="shared" si="80"/>
        <v>38</v>
      </c>
      <c r="F23" s="866">
        <f t="shared" si="80"/>
        <v>0</v>
      </c>
      <c r="G23" s="866">
        <f t="shared" si="80"/>
        <v>0</v>
      </c>
      <c r="H23" s="866">
        <f t="shared" si="80"/>
        <v>50</v>
      </c>
      <c r="I23" s="866">
        <f t="shared" si="80"/>
        <v>14</v>
      </c>
      <c r="J23" s="866">
        <f t="shared" si="80"/>
        <v>0</v>
      </c>
      <c r="K23" s="866">
        <f t="shared" si="80"/>
        <v>0</v>
      </c>
      <c r="L23" s="866">
        <f t="shared" si="80"/>
        <v>53</v>
      </c>
      <c r="M23" s="866">
        <f t="shared" si="80"/>
        <v>21</v>
      </c>
      <c r="N23" s="866">
        <f t="shared" si="80"/>
        <v>0</v>
      </c>
      <c r="O23" s="866">
        <f t="shared" si="80"/>
        <v>0</v>
      </c>
      <c r="P23" s="866">
        <f t="shared" si="80"/>
        <v>39</v>
      </c>
      <c r="Q23" s="866">
        <f t="shared" si="80"/>
        <v>12</v>
      </c>
      <c r="R23" s="866">
        <f t="shared" si="80"/>
        <v>442</v>
      </c>
      <c r="S23" s="873">
        <f t="shared" si="80"/>
        <v>161</v>
      </c>
      <c r="U23" s="499" t="s">
        <v>96</v>
      </c>
      <c r="V23" s="497">
        <f>SUM(V138:V140)</f>
        <v>32</v>
      </c>
      <c r="W23" s="497">
        <f t="shared" ref="W23:AM23" si="81">SUM(W138:W140)</f>
        <v>11</v>
      </c>
      <c r="X23" s="497">
        <f t="shared" si="81"/>
        <v>19</v>
      </c>
      <c r="Y23" s="497">
        <f t="shared" si="81"/>
        <v>5</v>
      </c>
      <c r="Z23" s="497">
        <f t="shared" si="81"/>
        <v>0</v>
      </c>
      <c r="AA23" s="497">
        <f t="shared" si="81"/>
        <v>0</v>
      </c>
      <c r="AB23" s="497">
        <f t="shared" si="81"/>
        <v>0</v>
      </c>
      <c r="AC23" s="497">
        <f t="shared" si="81"/>
        <v>0</v>
      </c>
      <c r="AD23" s="497">
        <f t="shared" si="81"/>
        <v>0</v>
      </c>
      <c r="AE23" s="497">
        <f t="shared" si="81"/>
        <v>0</v>
      </c>
      <c r="AF23" s="497">
        <f t="shared" si="81"/>
        <v>3</v>
      </c>
      <c r="AG23" s="497">
        <f t="shared" si="81"/>
        <v>1</v>
      </c>
      <c r="AH23" s="497">
        <f t="shared" si="81"/>
        <v>0</v>
      </c>
      <c r="AI23" s="497">
        <f t="shared" si="81"/>
        <v>0</v>
      </c>
      <c r="AJ23" s="497">
        <f t="shared" si="81"/>
        <v>2</v>
      </c>
      <c r="AK23" s="497">
        <f t="shared" si="81"/>
        <v>1</v>
      </c>
      <c r="AL23" s="497">
        <f t="shared" si="81"/>
        <v>56</v>
      </c>
      <c r="AM23" s="498">
        <f t="shared" si="81"/>
        <v>18</v>
      </c>
      <c r="AO23" s="499" t="s">
        <v>96</v>
      </c>
      <c r="AP23" s="497">
        <f>SUM(AP138:AP140)</f>
        <v>6</v>
      </c>
      <c r="AQ23" s="497">
        <f t="shared" ref="AQ23" si="82">SUM(AQ138:AQ140)</f>
        <v>3</v>
      </c>
      <c r="AR23" s="497">
        <f t="shared" ref="AR23:BB23" si="83">SUM(AR138:AR140)</f>
        <v>0</v>
      </c>
      <c r="AS23" s="497">
        <f t="shared" si="83"/>
        <v>1</v>
      </c>
      <c r="AT23" s="497">
        <f t="shared" si="83"/>
        <v>0</v>
      </c>
      <c r="AU23" s="497">
        <f t="shared" si="83"/>
        <v>2</v>
      </c>
      <c r="AV23" s="497">
        <f t="shared" si="83"/>
        <v>0</v>
      </c>
      <c r="AW23" s="497">
        <f t="shared" si="83"/>
        <v>1</v>
      </c>
      <c r="AX23" s="497">
        <f t="shared" si="83"/>
        <v>13</v>
      </c>
      <c r="AY23" s="497">
        <f t="shared" si="83"/>
        <v>10</v>
      </c>
      <c r="AZ23" s="497">
        <f t="shared" si="83"/>
        <v>2</v>
      </c>
      <c r="BA23" s="497">
        <f t="shared" si="83"/>
        <v>12</v>
      </c>
      <c r="BB23" s="498">
        <f t="shared" si="83"/>
        <v>3</v>
      </c>
      <c r="BD23" s="289" t="s">
        <v>96</v>
      </c>
      <c r="BE23" s="79">
        <f>SUM(BE138:BE140)</f>
        <v>26</v>
      </c>
      <c r="BF23" s="79">
        <f t="shared" ref="BF23:BL23" si="84">SUM(BF138:BF140)</f>
        <v>1</v>
      </c>
      <c r="BG23" s="79">
        <f t="shared" si="84"/>
        <v>0</v>
      </c>
      <c r="BH23" s="79">
        <f t="shared" si="84"/>
        <v>0</v>
      </c>
      <c r="BI23" s="79">
        <f t="shared" si="84"/>
        <v>27</v>
      </c>
      <c r="BJ23" s="79">
        <f t="shared" si="84"/>
        <v>11</v>
      </c>
      <c r="BK23" s="79">
        <f t="shared" si="84"/>
        <v>1</v>
      </c>
      <c r="BL23" s="290">
        <f t="shared" si="84"/>
        <v>11</v>
      </c>
    </row>
    <row r="24" spans="1:78" s="55" customFormat="1" ht="17.149999999999999" customHeight="1">
      <c r="A24" s="872" t="s">
        <v>102</v>
      </c>
      <c r="B24" s="866">
        <f>SUM(B148:B152)</f>
        <v>1178</v>
      </c>
      <c r="C24" s="866">
        <f t="shared" ref="C24:S24" si="85">SUM(C148:C152)</f>
        <v>475</v>
      </c>
      <c r="D24" s="866">
        <f t="shared" si="85"/>
        <v>320</v>
      </c>
      <c r="E24" s="866">
        <f t="shared" si="85"/>
        <v>170</v>
      </c>
      <c r="F24" s="866">
        <f t="shared" si="85"/>
        <v>45</v>
      </c>
      <c r="G24" s="866">
        <f t="shared" si="85"/>
        <v>12</v>
      </c>
      <c r="H24" s="866">
        <f t="shared" si="85"/>
        <v>237</v>
      </c>
      <c r="I24" s="866">
        <f t="shared" si="85"/>
        <v>64</v>
      </c>
      <c r="J24" s="866">
        <f t="shared" si="85"/>
        <v>0</v>
      </c>
      <c r="K24" s="866">
        <f t="shared" si="85"/>
        <v>0</v>
      </c>
      <c r="L24" s="866">
        <f t="shared" si="85"/>
        <v>354</v>
      </c>
      <c r="M24" s="866">
        <f t="shared" si="85"/>
        <v>170</v>
      </c>
      <c r="N24" s="866">
        <f t="shared" si="85"/>
        <v>35</v>
      </c>
      <c r="O24" s="866">
        <f t="shared" si="85"/>
        <v>5</v>
      </c>
      <c r="P24" s="866">
        <f t="shared" si="85"/>
        <v>119</v>
      </c>
      <c r="Q24" s="866">
        <f t="shared" si="85"/>
        <v>31</v>
      </c>
      <c r="R24" s="866">
        <f t="shared" si="85"/>
        <v>2288</v>
      </c>
      <c r="S24" s="873">
        <f t="shared" si="85"/>
        <v>927</v>
      </c>
      <c r="U24" s="499" t="s">
        <v>102</v>
      </c>
      <c r="V24" s="497">
        <f>SUM(V148:V152)</f>
        <v>88</v>
      </c>
      <c r="W24" s="497">
        <f t="shared" ref="W24:AM24" si="86">SUM(W148:W152)</f>
        <v>45</v>
      </c>
      <c r="X24" s="497">
        <f t="shared" si="86"/>
        <v>33</v>
      </c>
      <c r="Y24" s="497">
        <f t="shared" si="86"/>
        <v>18</v>
      </c>
      <c r="Z24" s="497">
        <f t="shared" si="86"/>
        <v>0</v>
      </c>
      <c r="AA24" s="497">
        <f t="shared" si="86"/>
        <v>0</v>
      </c>
      <c r="AB24" s="497">
        <f t="shared" si="86"/>
        <v>23</v>
      </c>
      <c r="AC24" s="497">
        <f t="shared" si="86"/>
        <v>4</v>
      </c>
      <c r="AD24" s="497">
        <f t="shared" si="86"/>
        <v>0</v>
      </c>
      <c r="AE24" s="497">
        <f t="shared" si="86"/>
        <v>0</v>
      </c>
      <c r="AF24" s="497">
        <f t="shared" si="86"/>
        <v>81</v>
      </c>
      <c r="AG24" s="497">
        <f t="shared" si="86"/>
        <v>36</v>
      </c>
      <c r="AH24" s="497">
        <f t="shared" si="86"/>
        <v>7</v>
      </c>
      <c r="AI24" s="497">
        <f t="shared" si="86"/>
        <v>2</v>
      </c>
      <c r="AJ24" s="497">
        <f t="shared" si="86"/>
        <v>30</v>
      </c>
      <c r="AK24" s="497">
        <f t="shared" si="86"/>
        <v>7</v>
      </c>
      <c r="AL24" s="497">
        <f t="shared" si="86"/>
        <v>262</v>
      </c>
      <c r="AM24" s="498">
        <f t="shared" si="86"/>
        <v>112</v>
      </c>
      <c r="AO24" s="499" t="s">
        <v>102</v>
      </c>
      <c r="AP24" s="497">
        <f>SUM(AP148:AP152)</f>
        <v>20</v>
      </c>
      <c r="AQ24" s="497">
        <f t="shared" ref="AQ24" si="87">SUM(AQ148:AQ152)</f>
        <v>7</v>
      </c>
      <c r="AR24" s="497">
        <f t="shared" ref="AR24:BB24" si="88">SUM(AR148:AR152)</f>
        <v>1</v>
      </c>
      <c r="AS24" s="497">
        <f t="shared" si="88"/>
        <v>6</v>
      </c>
      <c r="AT24" s="497">
        <f t="shared" si="88"/>
        <v>0</v>
      </c>
      <c r="AU24" s="497">
        <f t="shared" si="88"/>
        <v>7</v>
      </c>
      <c r="AV24" s="497">
        <f t="shared" si="88"/>
        <v>1</v>
      </c>
      <c r="AW24" s="497">
        <f t="shared" si="88"/>
        <v>5</v>
      </c>
      <c r="AX24" s="497">
        <f t="shared" si="88"/>
        <v>47</v>
      </c>
      <c r="AY24" s="497">
        <f t="shared" si="88"/>
        <v>51</v>
      </c>
      <c r="AZ24" s="497">
        <f t="shared" si="88"/>
        <v>0</v>
      </c>
      <c r="BA24" s="497">
        <f t="shared" si="88"/>
        <v>51</v>
      </c>
      <c r="BB24" s="498">
        <f t="shared" si="88"/>
        <v>5</v>
      </c>
      <c r="BD24" s="289" t="s">
        <v>102</v>
      </c>
      <c r="BE24" s="79">
        <f>SUM(BE148:BE152)</f>
        <v>80</v>
      </c>
      <c r="BF24" s="79">
        <f t="shared" ref="BF24:BL24" si="89">SUM(BF148:BF152)</f>
        <v>0</v>
      </c>
      <c r="BG24" s="79">
        <f t="shared" si="89"/>
        <v>2</v>
      </c>
      <c r="BH24" s="79">
        <f t="shared" si="89"/>
        <v>0</v>
      </c>
      <c r="BI24" s="79">
        <f t="shared" si="89"/>
        <v>82</v>
      </c>
      <c r="BJ24" s="79">
        <f t="shared" si="89"/>
        <v>32</v>
      </c>
      <c r="BK24" s="79">
        <f t="shared" si="89"/>
        <v>36</v>
      </c>
      <c r="BL24" s="290">
        <f t="shared" si="89"/>
        <v>13</v>
      </c>
    </row>
    <row r="25" spans="1:78" s="55" customFormat="1" ht="17.149999999999999" customHeight="1">
      <c r="A25" s="872" t="s">
        <v>108</v>
      </c>
      <c r="B25" s="866">
        <f>SUM(B154:B157)</f>
        <v>2210</v>
      </c>
      <c r="C25" s="866">
        <f t="shared" ref="C25:S25" si="90">SUM(C154:C157)</f>
        <v>801</v>
      </c>
      <c r="D25" s="866">
        <f t="shared" si="90"/>
        <v>463</v>
      </c>
      <c r="E25" s="866">
        <f t="shared" si="90"/>
        <v>216</v>
      </c>
      <c r="F25" s="866">
        <f t="shared" si="90"/>
        <v>79</v>
      </c>
      <c r="G25" s="866">
        <f t="shared" si="90"/>
        <v>8</v>
      </c>
      <c r="H25" s="866">
        <f t="shared" si="90"/>
        <v>589</v>
      </c>
      <c r="I25" s="866">
        <f t="shared" si="90"/>
        <v>173</v>
      </c>
      <c r="J25" s="866">
        <f t="shared" si="90"/>
        <v>0</v>
      </c>
      <c r="K25" s="866">
        <f t="shared" si="90"/>
        <v>0</v>
      </c>
      <c r="L25" s="866">
        <f t="shared" si="90"/>
        <v>673</v>
      </c>
      <c r="M25" s="866">
        <f t="shared" si="90"/>
        <v>314</v>
      </c>
      <c r="N25" s="866">
        <f t="shared" si="90"/>
        <v>50</v>
      </c>
      <c r="O25" s="866">
        <f t="shared" si="90"/>
        <v>6</v>
      </c>
      <c r="P25" s="866">
        <f t="shared" si="90"/>
        <v>377</v>
      </c>
      <c r="Q25" s="866">
        <f t="shared" si="90"/>
        <v>134</v>
      </c>
      <c r="R25" s="866">
        <f t="shared" si="90"/>
        <v>4441</v>
      </c>
      <c r="S25" s="873">
        <f t="shared" si="90"/>
        <v>1652</v>
      </c>
      <c r="U25" s="499" t="s">
        <v>108</v>
      </c>
      <c r="V25" s="497">
        <f>SUM(V154:V157)</f>
        <v>54</v>
      </c>
      <c r="W25" s="497">
        <f t="shared" ref="W25:AM25" si="91">SUM(W154:W157)</f>
        <v>12</v>
      </c>
      <c r="X25" s="497">
        <f t="shared" si="91"/>
        <v>17</v>
      </c>
      <c r="Y25" s="497">
        <f t="shared" si="91"/>
        <v>10</v>
      </c>
      <c r="Z25" s="497">
        <f t="shared" si="91"/>
        <v>7</v>
      </c>
      <c r="AA25" s="497">
        <f t="shared" si="91"/>
        <v>0</v>
      </c>
      <c r="AB25" s="497">
        <f t="shared" si="91"/>
        <v>83</v>
      </c>
      <c r="AC25" s="497">
        <f t="shared" si="91"/>
        <v>25</v>
      </c>
      <c r="AD25" s="497">
        <f t="shared" si="91"/>
        <v>0</v>
      </c>
      <c r="AE25" s="497">
        <f t="shared" si="91"/>
        <v>0</v>
      </c>
      <c r="AF25" s="497">
        <f t="shared" si="91"/>
        <v>61</v>
      </c>
      <c r="AG25" s="497">
        <f t="shared" si="91"/>
        <v>31</v>
      </c>
      <c r="AH25" s="497">
        <f t="shared" si="91"/>
        <v>8</v>
      </c>
      <c r="AI25" s="497">
        <f t="shared" si="91"/>
        <v>1</v>
      </c>
      <c r="AJ25" s="497">
        <f t="shared" si="91"/>
        <v>64</v>
      </c>
      <c r="AK25" s="497">
        <f t="shared" si="91"/>
        <v>13</v>
      </c>
      <c r="AL25" s="497">
        <f t="shared" si="91"/>
        <v>294</v>
      </c>
      <c r="AM25" s="498">
        <f t="shared" si="91"/>
        <v>92</v>
      </c>
      <c r="AO25" s="499" t="s">
        <v>108</v>
      </c>
      <c r="AP25" s="497">
        <f>SUM(AP154:AP157)</f>
        <v>34</v>
      </c>
      <c r="AQ25" s="497">
        <f t="shared" ref="AQ25" si="92">SUM(AQ154:AQ157)</f>
        <v>9</v>
      </c>
      <c r="AR25" s="497">
        <f t="shared" ref="AR25:BB25" si="93">SUM(AR154:AR157)</f>
        <v>3</v>
      </c>
      <c r="AS25" s="497">
        <f t="shared" si="93"/>
        <v>10</v>
      </c>
      <c r="AT25" s="497">
        <f t="shared" si="93"/>
        <v>0</v>
      </c>
      <c r="AU25" s="497">
        <f t="shared" si="93"/>
        <v>11</v>
      </c>
      <c r="AV25" s="497">
        <f t="shared" si="93"/>
        <v>3</v>
      </c>
      <c r="AW25" s="497">
        <f t="shared" si="93"/>
        <v>8</v>
      </c>
      <c r="AX25" s="497">
        <f t="shared" si="93"/>
        <v>78</v>
      </c>
      <c r="AY25" s="497">
        <f t="shared" si="93"/>
        <v>62</v>
      </c>
      <c r="AZ25" s="497">
        <f t="shared" si="93"/>
        <v>7</v>
      </c>
      <c r="BA25" s="497">
        <f t="shared" si="93"/>
        <v>69</v>
      </c>
      <c r="BB25" s="498">
        <f t="shared" si="93"/>
        <v>4</v>
      </c>
      <c r="BD25" s="289" t="s">
        <v>108</v>
      </c>
      <c r="BE25" s="79">
        <f>SUM(BE154:BE157)</f>
        <v>100</v>
      </c>
      <c r="BF25" s="79">
        <f t="shared" ref="BF25:BL25" si="94">SUM(BF154:BF157)</f>
        <v>27</v>
      </c>
      <c r="BG25" s="79">
        <f t="shared" si="94"/>
        <v>0</v>
      </c>
      <c r="BH25" s="79">
        <f t="shared" si="94"/>
        <v>1</v>
      </c>
      <c r="BI25" s="79">
        <f t="shared" si="94"/>
        <v>128</v>
      </c>
      <c r="BJ25" s="79">
        <f t="shared" si="94"/>
        <v>39</v>
      </c>
      <c r="BK25" s="79">
        <f t="shared" si="94"/>
        <v>12</v>
      </c>
      <c r="BL25" s="290">
        <f t="shared" si="94"/>
        <v>18</v>
      </c>
    </row>
    <row r="26" spans="1:78" s="55" customFormat="1" ht="17.149999999999999" customHeight="1">
      <c r="A26" s="872" t="s">
        <v>113</v>
      </c>
      <c r="B26" s="866">
        <f>SUM(B159:B165)</f>
        <v>4082</v>
      </c>
      <c r="C26" s="866">
        <f t="shared" ref="C26:S26" si="95">SUM(C159:C165)</f>
        <v>1502</v>
      </c>
      <c r="D26" s="866">
        <f t="shared" si="95"/>
        <v>850</v>
      </c>
      <c r="E26" s="866">
        <f t="shared" si="95"/>
        <v>350</v>
      </c>
      <c r="F26" s="866">
        <f t="shared" si="95"/>
        <v>98</v>
      </c>
      <c r="G26" s="866">
        <f t="shared" si="95"/>
        <v>12</v>
      </c>
      <c r="H26" s="866">
        <f t="shared" si="95"/>
        <v>781</v>
      </c>
      <c r="I26" s="866">
        <f t="shared" si="95"/>
        <v>138</v>
      </c>
      <c r="J26" s="866">
        <f t="shared" si="95"/>
        <v>72</v>
      </c>
      <c r="K26" s="866">
        <f t="shared" si="95"/>
        <v>27</v>
      </c>
      <c r="L26" s="866">
        <f t="shared" si="95"/>
        <v>837</v>
      </c>
      <c r="M26" s="866">
        <f t="shared" si="95"/>
        <v>377</v>
      </c>
      <c r="N26" s="866">
        <f t="shared" si="95"/>
        <v>113</v>
      </c>
      <c r="O26" s="866">
        <f t="shared" si="95"/>
        <v>15</v>
      </c>
      <c r="P26" s="866">
        <f t="shared" si="95"/>
        <v>391</v>
      </c>
      <c r="Q26" s="866">
        <f t="shared" si="95"/>
        <v>87</v>
      </c>
      <c r="R26" s="866">
        <f t="shared" si="95"/>
        <v>7224</v>
      </c>
      <c r="S26" s="873">
        <f t="shared" si="95"/>
        <v>2508</v>
      </c>
      <c r="U26" s="499" t="s">
        <v>113</v>
      </c>
      <c r="V26" s="497">
        <f>SUM(V159:V165)</f>
        <v>380</v>
      </c>
      <c r="W26" s="497">
        <f t="shared" ref="W26:AM26" si="96">SUM(W159:W165)</f>
        <v>131</v>
      </c>
      <c r="X26" s="497">
        <f t="shared" si="96"/>
        <v>102</v>
      </c>
      <c r="Y26" s="497">
        <f t="shared" si="96"/>
        <v>46</v>
      </c>
      <c r="Z26" s="497">
        <f t="shared" si="96"/>
        <v>6</v>
      </c>
      <c r="AA26" s="497">
        <f t="shared" si="96"/>
        <v>0</v>
      </c>
      <c r="AB26" s="497">
        <f t="shared" si="96"/>
        <v>122</v>
      </c>
      <c r="AC26" s="497">
        <f t="shared" si="96"/>
        <v>33</v>
      </c>
      <c r="AD26" s="497">
        <f t="shared" si="96"/>
        <v>15</v>
      </c>
      <c r="AE26" s="497">
        <f t="shared" si="96"/>
        <v>8</v>
      </c>
      <c r="AF26" s="497">
        <f t="shared" si="96"/>
        <v>242</v>
      </c>
      <c r="AG26" s="497">
        <f t="shared" si="96"/>
        <v>110</v>
      </c>
      <c r="AH26" s="497">
        <f t="shared" si="96"/>
        <v>25</v>
      </c>
      <c r="AI26" s="497">
        <f t="shared" si="96"/>
        <v>6</v>
      </c>
      <c r="AJ26" s="497">
        <f t="shared" si="96"/>
        <v>151</v>
      </c>
      <c r="AK26" s="497">
        <f t="shared" si="96"/>
        <v>27</v>
      </c>
      <c r="AL26" s="497">
        <f t="shared" si="96"/>
        <v>1043</v>
      </c>
      <c r="AM26" s="498">
        <f t="shared" si="96"/>
        <v>361</v>
      </c>
      <c r="AO26" s="499" t="s">
        <v>113</v>
      </c>
      <c r="AP26" s="497">
        <f>SUM(AP159:AP165)</f>
        <v>66</v>
      </c>
      <c r="AQ26" s="497">
        <f t="shared" ref="AQ26" si="97">SUM(AQ159:AQ165)</f>
        <v>13</v>
      </c>
      <c r="AR26" s="497">
        <f t="shared" ref="AR26:BB26" si="98">SUM(AR159:AR165)</f>
        <v>6</v>
      </c>
      <c r="AS26" s="497">
        <f t="shared" si="98"/>
        <v>13</v>
      </c>
      <c r="AT26" s="497">
        <f t="shared" si="98"/>
        <v>1</v>
      </c>
      <c r="AU26" s="497">
        <f t="shared" si="98"/>
        <v>18</v>
      </c>
      <c r="AV26" s="497">
        <f t="shared" si="98"/>
        <v>5</v>
      </c>
      <c r="AW26" s="497">
        <f t="shared" si="98"/>
        <v>11</v>
      </c>
      <c r="AX26" s="497">
        <f t="shared" si="98"/>
        <v>133</v>
      </c>
      <c r="AY26" s="497">
        <f t="shared" si="98"/>
        <v>79</v>
      </c>
      <c r="AZ26" s="497">
        <f t="shared" si="98"/>
        <v>16</v>
      </c>
      <c r="BA26" s="497">
        <f t="shared" si="98"/>
        <v>95</v>
      </c>
      <c r="BB26" s="498">
        <f t="shared" si="98"/>
        <v>9</v>
      </c>
      <c r="BD26" s="289" t="s">
        <v>113</v>
      </c>
      <c r="BE26" s="79">
        <f>SUM(BE159:BE165)</f>
        <v>139</v>
      </c>
      <c r="BF26" s="79">
        <f t="shared" ref="BF26:BL26" si="99">SUM(BF159:BF165)</f>
        <v>17</v>
      </c>
      <c r="BG26" s="79">
        <f t="shared" si="99"/>
        <v>4</v>
      </c>
      <c r="BH26" s="79">
        <f t="shared" si="99"/>
        <v>2</v>
      </c>
      <c r="BI26" s="79">
        <f t="shared" si="99"/>
        <v>162</v>
      </c>
      <c r="BJ26" s="79">
        <f t="shared" si="99"/>
        <v>40</v>
      </c>
      <c r="BK26" s="79">
        <f t="shared" si="99"/>
        <v>18</v>
      </c>
      <c r="BL26" s="290">
        <f t="shared" si="99"/>
        <v>64</v>
      </c>
    </row>
    <row r="27" spans="1:78" s="55" customFormat="1" ht="17.149999999999999" customHeight="1">
      <c r="A27" s="872" t="s">
        <v>121</v>
      </c>
      <c r="B27" s="866">
        <f>SUM(B167:B173)</f>
        <v>3537</v>
      </c>
      <c r="C27" s="866">
        <f t="shared" ref="C27:S27" si="100">SUM(C167:C173)</f>
        <v>1664</v>
      </c>
      <c r="D27" s="866">
        <f t="shared" si="100"/>
        <v>638</v>
      </c>
      <c r="E27" s="866">
        <f t="shared" si="100"/>
        <v>353</v>
      </c>
      <c r="F27" s="866">
        <f t="shared" si="100"/>
        <v>361</v>
      </c>
      <c r="G27" s="866">
        <f t="shared" si="100"/>
        <v>119</v>
      </c>
      <c r="H27" s="866">
        <f t="shared" si="100"/>
        <v>607</v>
      </c>
      <c r="I27" s="866">
        <f t="shared" si="100"/>
        <v>236</v>
      </c>
      <c r="J27" s="866">
        <f t="shared" si="100"/>
        <v>0</v>
      </c>
      <c r="K27" s="866">
        <f t="shared" si="100"/>
        <v>0</v>
      </c>
      <c r="L27" s="866">
        <f t="shared" si="100"/>
        <v>693</v>
      </c>
      <c r="M27" s="866">
        <f t="shared" si="100"/>
        <v>379</v>
      </c>
      <c r="N27" s="866">
        <f t="shared" si="100"/>
        <v>243</v>
      </c>
      <c r="O27" s="866">
        <f t="shared" si="100"/>
        <v>70</v>
      </c>
      <c r="P27" s="866">
        <f t="shared" si="100"/>
        <v>558</v>
      </c>
      <c r="Q27" s="866">
        <f t="shared" si="100"/>
        <v>200</v>
      </c>
      <c r="R27" s="866">
        <f t="shared" si="100"/>
        <v>6637</v>
      </c>
      <c r="S27" s="873">
        <f t="shared" si="100"/>
        <v>3021</v>
      </c>
      <c r="U27" s="499" t="s">
        <v>121</v>
      </c>
      <c r="V27" s="497">
        <f>SUM(V167:V173)</f>
        <v>126</v>
      </c>
      <c r="W27" s="497">
        <f t="shared" ref="W27:AM27" si="101">SUM(W167:W173)</f>
        <v>67</v>
      </c>
      <c r="X27" s="497">
        <f t="shared" si="101"/>
        <v>19</v>
      </c>
      <c r="Y27" s="497">
        <f t="shared" si="101"/>
        <v>6</v>
      </c>
      <c r="Z27" s="497">
        <f t="shared" si="101"/>
        <v>19</v>
      </c>
      <c r="AA27" s="497">
        <f t="shared" si="101"/>
        <v>3</v>
      </c>
      <c r="AB27" s="497">
        <f t="shared" si="101"/>
        <v>25</v>
      </c>
      <c r="AC27" s="497">
        <f t="shared" si="101"/>
        <v>11</v>
      </c>
      <c r="AD27" s="497">
        <f t="shared" si="101"/>
        <v>0</v>
      </c>
      <c r="AE27" s="497">
        <f t="shared" si="101"/>
        <v>0</v>
      </c>
      <c r="AF27" s="497">
        <f t="shared" si="101"/>
        <v>144</v>
      </c>
      <c r="AG27" s="497">
        <f t="shared" si="101"/>
        <v>83</v>
      </c>
      <c r="AH27" s="497">
        <f t="shared" si="101"/>
        <v>64</v>
      </c>
      <c r="AI27" s="497">
        <f t="shared" si="101"/>
        <v>14</v>
      </c>
      <c r="AJ27" s="497">
        <f t="shared" si="101"/>
        <v>189</v>
      </c>
      <c r="AK27" s="497">
        <f t="shared" si="101"/>
        <v>58</v>
      </c>
      <c r="AL27" s="497">
        <f t="shared" si="101"/>
        <v>586</v>
      </c>
      <c r="AM27" s="498">
        <f t="shared" si="101"/>
        <v>242</v>
      </c>
      <c r="AO27" s="499" t="s">
        <v>121</v>
      </c>
      <c r="AP27" s="497">
        <f>SUM(AP167:AP173)</f>
        <v>69</v>
      </c>
      <c r="AQ27" s="497">
        <f t="shared" ref="AQ27" si="102">SUM(AQ167:AQ173)</f>
        <v>12</v>
      </c>
      <c r="AR27" s="497">
        <f t="shared" ref="AR27:BB27" si="103">SUM(AR167:AR173)</f>
        <v>7</v>
      </c>
      <c r="AS27" s="497">
        <f t="shared" si="103"/>
        <v>12</v>
      </c>
      <c r="AT27" s="497">
        <f t="shared" si="103"/>
        <v>0</v>
      </c>
      <c r="AU27" s="497">
        <f t="shared" si="103"/>
        <v>14</v>
      </c>
      <c r="AV27" s="497">
        <f t="shared" si="103"/>
        <v>6</v>
      </c>
      <c r="AW27" s="497">
        <f t="shared" si="103"/>
        <v>12</v>
      </c>
      <c r="AX27" s="497">
        <f t="shared" si="103"/>
        <v>132</v>
      </c>
      <c r="AY27" s="497">
        <f t="shared" si="103"/>
        <v>93</v>
      </c>
      <c r="AZ27" s="497">
        <f t="shared" si="103"/>
        <v>59</v>
      </c>
      <c r="BA27" s="497">
        <f t="shared" si="103"/>
        <v>152</v>
      </c>
      <c r="BB27" s="498">
        <f t="shared" si="103"/>
        <v>12</v>
      </c>
      <c r="BD27" s="289" t="s">
        <v>121</v>
      </c>
      <c r="BE27" s="79">
        <f>SUM(BE167:BE173)</f>
        <v>165</v>
      </c>
      <c r="BF27" s="79">
        <f t="shared" ref="BF27:BL27" si="104">SUM(BF167:BF173)</f>
        <v>10</v>
      </c>
      <c r="BG27" s="79">
        <f t="shared" si="104"/>
        <v>0</v>
      </c>
      <c r="BH27" s="79">
        <f t="shared" si="104"/>
        <v>19</v>
      </c>
      <c r="BI27" s="79">
        <f t="shared" si="104"/>
        <v>194</v>
      </c>
      <c r="BJ27" s="79">
        <f t="shared" si="104"/>
        <v>84</v>
      </c>
      <c r="BK27" s="79">
        <f t="shared" si="104"/>
        <v>17</v>
      </c>
      <c r="BL27" s="290">
        <f t="shared" si="104"/>
        <v>52</v>
      </c>
    </row>
    <row r="28" spans="1:78" s="55" customFormat="1" ht="17.149999999999999" customHeight="1">
      <c r="A28" s="872" t="s">
        <v>129</v>
      </c>
      <c r="B28" s="866">
        <f t="shared" ref="B28:S28" si="105">SUM(B175:B180)</f>
        <v>2229</v>
      </c>
      <c r="C28" s="866">
        <f t="shared" si="105"/>
        <v>853</v>
      </c>
      <c r="D28" s="866">
        <f t="shared" si="105"/>
        <v>801</v>
      </c>
      <c r="E28" s="866">
        <f t="shared" si="105"/>
        <v>365</v>
      </c>
      <c r="F28" s="866">
        <f t="shared" si="105"/>
        <v>108</v>
      </c>
      <c r="G28" s="866">
        <f t="shared" si="105"/>
        <v>18</v>
      </c>
      <c r="H28" s="866">
        <f t="shared" si="105"/>
        <v>648</v>
      </c>
      <c r="I28" s="866">
        <f t="shared" si="105"/>
        <v>218</v>
      </c>
      <c r="J28" s="866">
        <f t="shared" si="105"/>
        <v>0</v>
      </c>
      <c r="K28" s="866">
        <f t="shared" si="105"/>
        <v>0</v>
      </c>
      <c r="L28" s="866">
        <f t="shared" si="105"/>
        <v>783</v>
      </c>
      <c r="M28" s="866">
        <f t="shared" si="105"/>
        <v>358</v>
      </c>
      <c r="N28" s="866">
        <f t="shared" si="105"/>
        <v>31</v>
      </c>
      <c r="O28" s="866">
        <f t="shared" si="105"/>
        <v>2</v>
      </c>
      <c r="P28" s="866">
        <f t="shared" si="105"/>
        <v>298</v>
      </c>
      <c r="Q28" s="866">
        <f t="shared" si="105"/>
        <v>78</v>
      </c>
      <c r="R28" s="866">
        <f t="shared" si="105"/>
        <v>4898</v>
      </c>
      <c r="S28" s="873">
        <f t="shared" si="105"/>
        <v>1892</v>
      </c>
      <c r="U28" s="499" t="s">
        <v>129</v>
      </c>
      <c r="V28" s="497">
        <f>SUM(V175:V180)</f>
        <v>254</v>
      </c>
      <c r="W28" s="497">
        <f t="shared" ref="W28:AL28" si="106">SUM(W175:W180)</f>
        <v>101</v>
      </c>
      <c r="X28" s="497">
        <f t="shared" si="106"/>
        <v>85</v>
      </c>
      <c r="Y28" s="497">
        <f t="shared" si="106"/>
        <v>33</v>
      </c>
      <c r="Z28" s="497">
        <f t="shared" si="106"/>
        <v>17</v>
      </c>
      <c r="AA28" s="497">
        <f t="shared" si="106"/>
        <v>0</v>
      </c>
      <c r="AB28" s="497">
        <f t="shared" si="106"/>
        <v>85</v>
      </c>
      <c r="AC28" s="497">
        <f t="shared" si="106"/>
        <v>28</v>
      </c>
      <c r="AD28" s="497">
        <f t="shared" si="106"/>
        <v>0</v>
      </c>
      <c r="AE28" s="497">
        <f t="shared" si="106"/>
        <v>0</v>
      </c>
      <c r="AF28" s="497">
        <f t="shared" si="106"/>
        <v>116</v>
      </c>
      <c r="AG28" s="497">
        <f t="shared" si="106"/>
        <v>53</v>
      </c>
      <c r="AH28" s="497">
        <f t="shared" si="106"/>
        <v>17</v>
      </c>
      <c r="AI28" s="497">
        <f t="shared" si="106"/>
        <v>1</v>
      </c>
      <c r="AJ28" s="497">
        <f t="shared" si="106"/>
        <v>132</v>
      </c>
      <c r="AK28" s="497">
        <f t="shared" si="106"/>
        <v>41</v>
      </c>
      <c r="AL28" s="497">
        <f t="shared" si="106"/>
        <v>706</v>
      </c>
      <c r="AM28" s="498">
        <f>SUM(AM175:AM180)</f>
        <v>257</v>
      </c>
      <c r="AO28" s="499" t="s">
        <v>129</v>
      </c>
      <c r="AP28" s="497">
        <f>SUM(AP175:AP180)</f>
        <v>42</v>
      </c>
      <c r="AQ28" s="497">
        <f t="shared" ref="AQ28" si="107">SUM(AQ175:AQ180)</f>
        <v>11</v>
      </c>
      <c r="AR28" s="497">
        <f t="shared" ref="AR28:BA28" si="108">SUM(AR175:AR180)</f>
        <v>2</v>
      </c>
      <c r="AS28" s="497">
        <f t="shared" si="108"/>
        <v>11</v>
      </c>
      <c r="AT28" s="497">
        <f t="shared" si="108"/>
        <v>0</v>
      </c>
      <c r="AU28" s="497">
        <f t="shared" si="108"/>
        <v>13</v>
      </c>
      <c r="AV28" s="497">
        <f t="shared" si="108"/>
        <v>2</v>
      </c>
      <c r="AW28" s="497">
        <f t="shared" si="108"/>
        <v>8</v>
      </c>
      <c r="AX28" s="497">
        <f t="shared" si="108"/>
        <v>89</v>
      </c>
      <c r="AY28" s="497">
        <f t="shared" si="108"/>
        <v>68</v>
      </c>
      <c r="AZ28" s="497">
        <f t="shared" si="108"/>
        <v>19</v>
      </c>
      <c r="BA28" s="497">
        <f t="shared" si="108"/>
        <v>87</v>
      </c>
      <c r="BB28" s="498">
        <f>SUM(BB175:BB180)</f>
        <v>11</v>
      </c>
      <c r="BD28" s="289" t="s">
        <v>129</v>
      </c>
      <c r="BE28" s="79">
        <f>SUM(BE175:BE180)</f>
        <v>106</v>
      </c>
      <c r="BF28" s="79">
        <f t="shared" ref="BF28:BL28" si="109">SUM(BF175:BF180)</f>
        <v>6</v>
      </c>
      <c r="BG28" s="79">
        <f t="shared" si="109"/>
        <v>4</v>
      </c>
      <c r="BH28" s="79">
        <f t="shared" si="109"/>
        <v>1</v>
      </c>
      <c r="BI28" s="79">
        <f t="shared" si="109"/>
        <v>117</v>
      </c>
      <c r="BJ28" s="79">
        <f t="shared" si="109"/>
        <v>38</v>
      </c>
      <c r="BK28" s="79">
        <f t="shared" si="109"/>
        <v>6</v>
      </c>
      <c r="BL28" s="290">
        <f t="shared" si="109"/>
        <v>59</v>
      </c>
    </row>
    <row r="29" spans="1:78" s="55" customFormat="1" ht="17.149999999999999" customHeight="1" thickBot="1">
      <c r="A29" s="768" t="s">
        <v>315</v>
      </c>
      <c r="B29" s="874">
        <f>SUM(B7:B28)</f>
        <v>51288</v>
      </c>
      <c r="C29" s="874">
        <f t="shared" ref="C29:S29" si="110">SUM(C7:C28)</f>
        <v>23082</v>
      </c>
      <c r="D29" s="874">
        <f t="shared" si="110"/>
        <v>11690</v>
      </c>
      <c r="E29" s="874">
        <f t="shared" si="110"/>
        <v>6357</v>
      </c>
      <c r="F29" s="874">
        <f t="shared" si="110"/>
        <v>3641</v>
      </c>
      <c r="G29" s="874">
        <f t="shared" si="110"/>
        <v>1125</v>
      </c>
      <c r="H29" s="874">
        <f t="shared" si="110"/>
        <v>11319</v>
      </c>
      <c r="I29" s="874">
        <f t="shared" si="110"/>
        <v>4353</v>
      </c>
      <c r="J29" s="874">
        <f t="shared" si="110"/>
        <v>161</v>
      </c>
      <c r="K29" s="874">
        <f t="shared" si="110"/>
        <v>73</v>
      </c>
      <c r="L29" s="874">
        <f t="shared" si="110"/>
        <v>13223</v>
      </c>
      <c r="M29" s="874">
        <f t="shared" si="110"/>
        <v>6982</v>
      </c>
      <c r="N29" s="874">
        <f t="shared" si="110"/>
        <v>2792</v>
      </c>
      <c r="O29" s="874">
        <f t="shared" si="110"/>
        <v>804</v>
      </c>
      <c r="P29" s="874">
        <f t="shared" si="110"/>
        <v>9458</v>
      </c>
      <c r="Q29" s="874">
        <f t="shared" si="110"/>
        <v>3717</v>
      </c>
      <c r="R29" s="874">
        <f>SUM(R7:R28)</f>
        <v>103572</v>
      </c>
      <c r="S29" s="875">
        <f t="shared" si="110"/>
        <v>46493</v>
      </c>
      <c r="U29" s="768" t="s">
        <v>315</v>
      </c>
      <c r="V29" s="500">
        <f>SUM(V7:V28)</f>
        <v>3556</v>
      </c>
      <c r="W29" s="500">
        <f>SUM(W7:W28)</f>
        <v>1628</v>
      </c>
      <c r="X29" s="500">
        <f t="shared" ref="X29:AM29" si="111">SUM(X7:X28)</f>
        <v>1050</v>
      </c>
      <c r="Y29" s="500">
        <f t="shared" si="111"/>
        <v>541</v>
      </c>
      <c r="Z29" s="500">
        <f t="shared" si="111"/>
        <v>332</v>
      </c>
      <c r="AA29" s="500">
        <f t="shared" si="111"/>
        <v>88</v>
      </c>
      <c r="AB29" s="500">
        <f t="shared" si="111"/>
        <v>1157</v>
      </c>
      <c r="AC29" s="500">
        <f t="shared" si="111"/>
        <v>417</v>
      </c>
      <c r="AD29" s="500">
        <f t="shared" si="111"/>
        <v>21</v>
      </c>
      <c r="AE29" s="500">
        <f t="shared" si="111"/>
        <v>10</v>
      </c>
      <c r="AF29" s="500">
        <f t="shared" si="111"/>
        <v>2445</v>
      </c>
      <c r="AG29" s="500">
        <f t="shared" si="111"/>
        <v>1263</v>
      </c>
      <c r="AH29" s="500">
        <f t="shared" si="111"/>
        <v>753</v>
      </c>
      <c r="AI29" s="500">
        <f t="shared" si="111"/>
        <v>181</v>
      </c>
      <c r="AJ29" s="500">
        <f t="shared" si="111"/>
        <v>2758</v>
      </c>
      <c r="AK29" s="500">
        <f t="shared" si="111"/>
        <v>1055</v>
      </c>
      <c r="AL29" s="500">
        <f>SUM(AL7:AL28)</f>
        <v>12072</v>
      </c>
      <c r="AM29" s="501">
        <f t="shared" si="111"/>
        <v>5183</v>
      </c>
      <c r="AO29" s="768" t="s">
        <v>315</v>
      </c>
      <c r="AP29" s="500">
        <f>SUM(AP7:AP28)</f>
        <v>928</v>
      </c>
      <c r="AQ29" s="500">
        <f t="shared" ref="AQ29:BC29" si="112">SUM(AQ7:AQ28)</f>
        <v>230</v>
      </c>
      <c r="AR29" s="500">
        <f t="shared" si="112"/>
        <v>98</v>
      </c>
      <c r="AS29" s="500">
        <f t="shared" si="112"/>
        <v>234</v>
      </c>
      <c r="AT29" s="500">
        <f t="shared" si="112"/>
        <v>4</v>
      </c>
      <c r="AU29" s="500">
        <f t="shared" si="112"/>
        <v>247</v>
      </c>
      <c r="AV29" s="500">
        <f t="shared" si="112"/>
        <v>90</v>
      </c>
      <c r="AW29" s="500">
        <f t="shared" si="112"/>
        <v>220</v>
      </c>
      <c r="AX29" s="500">
        <f>SUM(AX7:AX28)</f>
        <v>2051</v>
      </c>
      <c r="AY29" s="500">
        <f t="shared" si="112"/>
        <v>1547</v>
      </c>
      <c r="AZ29" s="500">
        <f t="shared" si="112"/>
        <v>340</v>
      </c>
      <c r="BA29" s="500">
        <f>SUM(BA7:BA28)</f>
        <v>1876</v>
      </c>
      <c r="BB29" s="501">
        <f t="shared" si="112"/>
        <v>178</v>
      </c>
      <c r="BC29" s="405">
        <f t="shared" si="112"/>
        <v>0</v>
      </c>
      <c r="BD29" s="768" t="s">
        <v>315</v>
      </c>
      <c r="BE29" s="403">
        <f>SUM(BE7:BE28)</f>
        <v>3033</v>
      </c>
      <c r="BF29" s="403">
        <f t="shared" ref="BF29:BL29" si="113">SUM(BF7:BF28)</f>
        <v>609</v>
      </c>
      <c r="BG29" s="403">
        <f t="shared" si="113"/>
        <v>41</v>
      </c>
      <c r="BH29" s="403">
        <f t="shared" si="113"/>
        <v>34</v>
      </c>
      <c r="BI29" s="403">
        <f t="shared" si="113"/>
        <v>3717</v>
      </c>
      <c r="BJ29" s="403">
        <f t="shared" si="113"/>
        <v>1759</v>
      </c>
      <c r="BK29" s="403">
        <f t="shared" si="113"/>
        <v>681</v>
      </c>
      <c r="BL29" s="404">
        <f t="shared" si="113"/>
        <v>760</v>
      </c>
    </row>
    <row r="30" spans="1:78" s="55" customFormat="1" ht="13">
      <c r="A30" s="28"/>
      <c r="B30" s="29">
        <f>+B23</f>
        <v>222</v>
      </c>
      <c r="C30" s="29">
        <f>+C23</f>
        <v>76</v>
      </c>
      <c r="D30" s="29">
        <f>+D23+F23+H23+J23</f>
        <v>128</v>
      </c>
      <c r="E30" s="29">
        <f>+E23+G23+I23+K23</f>
        <v>52</v>
      </c>
      <c r="F30" s="29"/>
      <c r="G30" s="29"/>
      <c r="H30" s="29"/>
      <c r="I30" s="29"/>
      <c r="J30" s="16"/>
      <c r="K30" s="16"/>
      <c r="L30" s="29">
        <f>+L23+N23+P23</f>
        <v>92</v>
      </c>
      <c r="M30" s="29">
        <f>+M23+O23+Q23</f>
        <v>33</v>
      </c>
      <c r="N30" s="29"/>
      <c r="O30" s="29"/>
      <c r="P30" s="29"/>
      <c r="Q30" s="29"/>
      <c r="R30" s="29"/>
      <c r="S30" s="29"/>
      <c r="V30" s="29">
        <f>+V23</f>
        <v>32</v>
      </c>
      <c r="W30" s="29">
        <f>+W23</f>
        <v>11</v>
      </c>
      <c r="X30" s="29">
        <f>+X23+Z23+AB23+AD23</f>
        <v>19</v>
      </c>
      <c r="Y30" s="29">
        <f>+Y23+AA23+AC23+AE23</f>
        <v>5</v>
      </c>
      <c r="Z30" s="29"/>
      <c r="AA30" s="29"/>
      <c r="AB30" s="29"/>
      <c r="AC30" s="29"/>
      <c r="AD30" s="16"/>
      <c r="AE30" s="16"/>
      <c r="AF30" s="29">
        <f>+AF23+AH23+AJ23</f>
        <v>5</v>
      </c>
      <c r="AG30" s="29">
        <f>+AG23+AI23+AK23</f>
        <v>2</v>
      </c>
      <c r="AL30" s="29"/>
      <c r="AM30" s="29"/>
      <c r="AX30" s="736"/>
      <c r="BE30" s="736"/>
      <c r="BF30" s="736"/>
      <c r="BG30" s="736"/>
      <c r="BH30" s="736"/>
      <c r="BI30" s="737"/>
      <c r="BJ30" s="736"/>
      <c r="BK30" s="736"/>
      <c r="BL30" s="736"/>
      <c r="BM30" s="736"/>
    </row>
    <row r="31" spans="1:78" s="1" customFormat="1" ht="13">
      <c r="A31" s="1138" t="s">
        <v>421</v>
      </c>
      <c r="B31" s="1138"/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  <c r="P31" s="1138"/>
      <c r="Q31" s="1138"/>
      <c r="R31" s="1138"/>
      <c r="S31" s="1138"/>
      <c r="U31" s="1138" t="s">
        <v>424</v>
      </c>
      <c r="V31" s="1138"/>
      <c r="W31" s="1138"/>
      <c r="X31" s="1138"/>
      <c r="Y31" s="1138"/>
      <c r="Z31" s="1138"/>
      <c r="AA31" s="1138"/>
      <c r="AB31" s="1138"/>
      <c r="AC31" s="1138"/>
      <c r="AD31" s="1138"/>
      <c r="AE31" s="1138"/>
      <c r="AF31" s="1138"/>
      <c r="AG31" s="1138"/>
      <c r="AH31" s="1138"/>
      <c r="AI31" s="1138"/>
      <c r="AJ31" s="1138"/>
      <c r="AK31" s="1138"/>
      <c r="AL31" s="1138"/>
      <c r="AM31" s="1138"/>
      <c r="AN31" s="637"/>
      <c r="AO31" s="1138" t="s">
        <v>427</v>
      </c>
      <c r="AP31" s="1138"/>
      <c r="AQ31" s="1138"/>
      <c r="AR31" s="1138"/>
      <c r="AS31" s="1138"/>
      <c r="AT31" s="1138"/>
      <c r="AU31" s="1138"/>
      <c r="AV31" s="1138"/>
      <c r="AW31" s="1138"/>
      <c r="AX31" s="1138"/>
      <c r="AY31" s="1138"/>
      <c r="AZ31" s="1138"/>
      <c r="BA31" s="1138"/>
      <c r="BB31" s="1138"/>
      <c r="BC31" s="637"/>
      <c r="BD31" s="1138" t="s">
        <v>430</v>
      </c>
      <c r="BE31" s="1138"/>
      <c r="BF31" s="1138"/>
      <c r="BG31" s="1138"/>
      <c r="BH31" s="1138"/>
      <c r="BI31" s="1138"/>
      <c r="BJ31" s="1138"/>
      <c r="BK31" s="1138"/>
      <c r="BL31" s="1138"/>
      <c r="BM31" s="637"/>
      <c r="BN31" s="637"/>
      <c r="BO31" s="637"/>
      <c r="BP31" s="637"/>
      <c r="BQ31" s="637"/>
      <c r="BR31" s="637"/>
      <c r="BS31" s="637"/>
      <c r="BT31" s="637"/>
      <c r="BU31" s="637"/>
      <c r="BV31" s="637"/>
      <c r="BW31" s="637"/>
      <c r="BX31" s="637"/>
      <c r="BY31" s="637"/>
      <c r="BZ31" s="637"/>
    </row>
    <row r="32" spans="1:78" s="1" customFormat="1" ht="13">
      <c r="A32" s="1183" t="s">
        <v>293</v>
      </c>
      <c r="B32" s="1183"/>
      <c r="C32" s="1183"/>
      <c r="D32" s="1183"/>
      <c r="E32" s="1183"/>
      <c r="F32" s="1183"/>
      <c r="G32" s="1183"/>
      <c r="H32" s="1183"/>
      <c r="I32" s="1183"/>
      <c r="J32" s="1183"/>
      <c r="K32" s="1183"/>
      <c r="L32" s="1183"/>
      <c r="M32" s="1183"/>
      <c r="N32" s="1183"/>
      <c r="O32" s="1183"/>
      <c r="P32" s="1183"/>
      <c r="Q32" s="1183"/>
      <c r="R32" s="1183"/>
      <c r="S32" s="1183"/>
      <c r="U32" s="1183" t="s">
        <v>293</v>
      </c>
      <c r="V32" s="1183"/>
      <c r="W32" s="1183"/>
      <c r="X32" s="1183"/>
      <c r="Y32" s="1183"/>
      <c r="Z32" s="1183"/>
      <c r="AA32" s="1183"/>
      <c r="AB32" s="1183"/>
      <c r="AC32" s="1183"/>
      <c r="AD32" s="1183"/>
      <c r="AE32" s="1183"/>
      <c r="AF32" s="1183"/>
      <c r="AG32" s="1183"/>
      <c r="AH32" s="1183"/>
      <c r="AI32" s="1183"/>
      <c r="AJ32" s="1183"/>
      <c r="AK32" s="1183"/>
      <c r="AL32" s="1183"/>
      <c r="AM32" s="1183"/>
      <c r="AN32" s="14"/>
      <c r="AO32" s="1183" t="s">
        <v>293</v>
      </c>
      <c r="AP32" s="1183"/>
      <c r="AQ32" s="1183"/>
      <c r="AR32" s="1183"/>
      <c r="AS32" s="1183"/>
      <c r="AT32" s="1183"/>
      <c r="AU32" s="1183"/>
      <c r="AV32" s="1183"/>
      <c r="AW32" s="1183"/>
      <c r="AX32" s="1183"/>
      <c r="AY32" s="1183"/>
      <c r="AZ32" s="1183"/>
      <c r="BA32" s="1183"/>
      <c r="BB32" s="1183"/>
      <c r="BC32" s="733"/>
      <c r="BD32" s="1183" t="s">
        <v>293</v>
      </c>
      <c r="BE32" s="1183"/>
      <c r="BF32" s="1183"/>
      <c r="BG32" s="1183"/>
      <c r="BH32" s="1183"/>
      <c r="BI32" s="1183"/>
      <c r="BJ32" s="1183"/>
      <c r="BK32" s="1183"/>
      <c r="BL32" s="118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</row>
    <row r="33" spans="1:64" s="1" customFormat="1" ht="8.25" customHeight="1" thickBot="1"/>
    <row r="34" spans="1:64" s="1" customFormat="1" ht="15.75" customHeight="1">
      <c r="A34" s="1216" t="s">
        <v>0</v>
      </c>
      <c r="B34" s="1223" t="s">
        <v>270</v>
      </c>
      <c r="C34" s="1224"/>
      <c r="D34" s="1218" t="s">
        <v>271</v>
      </c>
      <c r="E34" s="1218"/>
      <c r="F34" s="1218" t="s">
        <v>272</v>
      </c>
      <c r="G34" s="1218"/>
      <c r="H34" s="1218" t="s">
        <v>273</v>
      </c>
      <c r="I34" s="1218"/>
      <c r="J34" s="1218" t="s">
        <v>274</v>
      </c>
      <c r="K34" s="1218"/>
      <c r="L34" s="1218" t="s">
        <v>275</v>
      </c>
      <c r="M34" s="1218"/>
      <c r="N34" s="1218" t="s">
        <v>276</v>
      </c>
      <c r="O34" s="1218"/>
      <c r="P34" s="1218" t="s">
        <v>277</v>
      </c>
      <c r="Q34" s="1218"/>
      <c r="R34" s="1218" t="s">
        <v>1</v>
      </c>
      <c r="S34" s="1219"/>
      <c r="U34" s="1216" t="s">
        <v>0</v>
      </c>
      <c r="V34" s="1231" t="s">
        <v>270</v>
      </c>
      <c r="W34" s="1231"/>
      <c r="X34" s="1231" t="s">
        <v>271</v>
      </c>
      <c r="Y34" s="1231"/>
      <c r="Z34" s="1231" t="s">
        <v>272</v>
      </c>
      <c r="AA34" s="1231"/>
      <c r="AB34" s="1231" t="s">
        <v>273</v>
      </c>
      <c r="AC34" s="1231"/>
      <c r="AD34" s="1231" t="s">
        <v>274</v>
      </c>
      <c r="AE34" s="1231"/>
      <c r="AF34" s="1231" t="s">
        <v>275</v>
      </c>
      <c r="AG34" s="1231"/>
      <c r="AH34" s="1231" t="s">
        <v>276</v>
      </c>
      <c r="AI34" s="1231"/>
      <c r="AJ34" s="1231" t="s">
        <v>277</v>
      </c>
      <c r="AK34" s="1231"/>
      <c r="AL34" s="1231" t="s">
        <v>1</v>
      </c>
      <c r="AM34" s="1245"/>
      <c r="AO34" s="1229" t="s">
        <v>0</v>
      </c>
      <c r="AP34" s="1231" t="s">
        <v>358</v>
      </c>
      <c r="AQ34" s="1231"/>
      <c r="AR34" s="1231"/>
      <c r="AS34" s="1231"/>
      <c r="AT34" s="1231"/>
      <c r="AU34" s="1231"/>
      <c r="AV34" s="1231"/>
      <c r="AW34" s="1231"/>
      <c r="AX34" s="1231"/>
      <c r="AY34" s="1134" t="s">
        <v>323</v>
      </c>
      <c r="AZ34" s="1222"/>
      <c r="BA34" s="1123"/>
      <c r="BB34" s="1220" t="s">
        <v>324</v>
      </c>
      <c r="BD34" s="1239" t="s">
        <v>0</v>
      </c>
      <c r="BE34" s="1236" t="s">
        <v>291</v>
      </c>
      <c r="BF34" s="1236"/>
      <c r="BG34" s="1236"/>
      <c r="BH34" s="1236"/>
      <c r="BI34" s="1236"/>
      <c r="BJ34" s="1236"/>
      <c r="BK34" s="1237" t="s">
        <v>257</v>
      </c>
      <c r="BL34" s="1238"/>
    </row>
    <row r="35" spans="1:64" s="1" customFormat="1" ht="35.25" customHeight="1">
      <c r="A35" s="1217"/>
      <c r="B35" s="129" t="s">
        <v>313</v>
      </c>
      <c r="C35" s="129" t="s">
        <v>314</v>
      </c>
      <c r="D35" s="129" t="s">
        <v>313</v>
      </c>
      <c r="E35" s="129" t="s">
        <v>314</v>
      </c>
      <c r="F35" s="129" t="s">
        <v>313</v>
      </c>
      <c r="G35" s="129" t="s">
        <v>314</v>
      </c>
      <c r="H35" s="129" t="s">
        <v>313</v>
      </c>
      <c r="I35" s="261" t="s">
        <v>314</v>
      </c>
      <c r="J35" s="729" t="s">
        <v>393</v>
      </c>
      <c r="K35" s="730" t="s">
        <v>314</v>
      </c>
      <c r="L35" s="681" t="s">
        <v>313</v>
      </c>
      <c r="M35" s="129" t="s">
        <v>314</v>
      </c>
      <c r="N35" s="129" t="s">
        <v>313</v>
      </c>
      <c r="O35" s="129" t="s">
        <v>314</v>
      </c>
      <c r="P35" s="129" t="s">
        <v>313</v>
      </c>
      <c r="Q35" s="129" t="s">
        <v>314</v>
      </c>
      <c r="R35" s="129" t="s">
        <v>313</v>
      </c>
      <c r="S35" s="704" t="s">
        <v>314</v>
      </c>
      <c r="U35" s="1217"/>
      <c r="V35" s="129" t="s">
        <v>313</v>
      </c>
      <c r="W35" s="129" t="s">
        <v>314</v>
      </c>
      <c r="X35" s="129" t="s">
        <v>313</v>
      </c>
      <c r="Y35" s="129" t="s">
        <v>314</v>
      </c>
      <c r="Z35" s="129" t="s">
        <v>313</v>
      </c>
      <c r="AA35" s="129" t="s">
        <v>314</v>
      </c>
      <c r="AB35" s="129" t="s">
        <v>313</v>
      </c>
      <c r="AC35" s="261" t="s">
        <v>314</v>
      </c>
      <c r="AD35" s="729" t="s">
        <v>393</v>
      </c>
      <c r="AE35" s="730" t="s">
        <v>314</v>
      </c>
      <c r="AF35" s="681" t="s">
        <v>313</v>
      </c>
      <c r="AG35" s="129" t="s">
        <v>314</v>
      </c>
      <c r="AH35" s="129" t="s">
        <v>313</v>
      </c>
      <c r="AI35" s="129" t="s">
        <v>314</v>
      </c>
      <c r="AJ35" s="129" t="s">
        <v>313</v>
      </c>
      <c r="AK35" s="129" t="s">
        <v>314</v>
      </c>
      <c r="AL35" s="129" t="s">
        <v>313</v>
      </c>
      <c r="AM35" s="704" t="s">
        <v>314</v>
      </c>
      <c r="AO35" s="1230"/>
      <c r="AP35" s="387" t="s">
        <v>270</v>
      </c>
      <c r="AQ35" s="387" t="s">
        <v>283</v>
      </c>
      <c r="AR35" s="387" t="s">
        <v>284</v>
      </c>
      <c r="AS35" s="387" t="s">
        <v>285</v>
      </c>
      <c r="AT35" s="387" t="s">
        <v>286</v>
      </c>
      <c r="AU35" s="387" t="s">
        <v>287</v>
      </c>
      <c r="AV35" s="387" t="s">
        <v>288</v>
      </c>
      <c r="AW35" s="387" t="s">
        <v>289</v>
      </c>
      <c r="AX35" s="387" t="s">
        <v>1</v>
      </c>
      <c r="AY35" s="490" t="s">
        <v>474</v>
      </c>
      <c r="AZ35" s="490" t="s">
        <v>475</v>
      </c>
      <c r="BA35" s="129" t="s">
        <v>1</v>
      </c>
      <c r="BB35" s="1221"/>
      <c r="BD35" s="1240"/>
      <c r="BE35" s="406" t="s">
        <v>258</v>
      </c>
      <c r="BF35" s="406" t="s">
        <v>259</v>
      </c>
      <c r="BG35" s="407" t="s">
        <v>327</v>
      </c>
      <c r="BH35" s="407" t="s">
        <v>261</v>
      </c>
      <c r="BI35" s="407" t="s">
        <v>1</v>
      </c>
      <c r="BJ35" s="407" t="s">
        <v>262</v>
      </c>
      <c r="BK35" s="407" t="s">
        <v>263</v>
      </c>
      <c r="BL35" s="408" t="s">
        <v>264</v>
      </c>
    </row>
    <row r="36" spans="1:64" s="1" customFormat="1" ht="12.65" customHeight="1">
      <c r="A36" s="353" t="s">
        <v>2</v>
      </c>
      <c r="B36" s="354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6"/>
      <c r="U36" s="378" t="s">
        <v>266</v>
      </c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80"/>
      <c r="AO36" s="400" t="s">
        <v>2</v>
      </c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7"/>
      <c r="BD36" s="418" t="s">
        <v>266</v>
      </c>
      <c r="BE36" s="411"/>
      <c r="BF36" s="411"/>
      <c r="BG36" s="411"/>
      <c r="BH36" s="411"/>
      <c r="BI36" s="411"/>
      <c r="BJ36" s="411"/>
      <c r="BK36" s="411"/>
      <c r="BL36" s="419"/>
    </row>
    <row r="37" spans="1:64" s="1" customFormat="1" ht="12.65" customHeight="1">
      <c r="A37" s="357" t="s">
        <v>3</v>
      </c>
      <c r="B37" s="358">
        <v>1199</v>
      </c>
      <c r="C37" s="359">
        <v>582</v>
      </c>
      <c r="D37" s="359">
        <v>189</v>
      </c>
      <c r="E37" s="359">
        <v>134</v>
      </c>
      <c r="F37" s="359">
        <v>85</v>
      </c>
      <c r="G37" s="359">
        <v>20</v>
      </c>
      <c r="H37" s="359">
        <v>323</v>
      </c>
      <c r="I37" s="359">
        <v>140</v>
      </c>
      <c r="J37" s="359">
        <v>0</v>
      </c>
      <c r="K37" s="359">
        <v>0</v>
      </c>
      <c r="L37" s="359">
        <v>268</v>
      </c>
      <c r="M37" s="359">
        <v>159</v>
      </c>
      <c r="N37" s="359">
        <v>90</v>
      </c>
      <c r="O37" s="359">
        <v>16</v>
      </c>
      <c r="P37" s="359">
        <v>360</v>
      </c>
      <c r="Q37" s="359">
        <v>160</v>
      </c>
      <c r="R37" s="359">
        <f>+B37+D37+F37+H37+J37+L37+N37+P37</f>
        <v>2514</v>
      </c>
      <c r="S37" s="360">
        <f>+C37+E37+G37+I37+K37+M37+O37+Q37</f>
        <v>1211</v>
      </c>
      <c r="U37" s="381" t="s">
        <v>3</v>
      </c>
      <c r="V37" s="367">
        <v>26</v>
      </c>
      <c r="W37" s="367">
        <v>16</v>
      </c>
      <c r="X37" s="367">
        <v>1</v>
      </c>
      <c r="Y37" s="367">
        <v>1</v>
      </c>
      <c r="Z37" s="367">
        <v>17</v>
      </c>
      <c r="AA37" s="367">
        <v>2</v>
      </c>
      <c r="AB37" s="367">
        <v>37</v>
      </c>
      <c r="AC37" s="367">
        <v>15</v>
      </c>
      <c r="AD37" s="367">
        <v>0</v>
      </c>
      <c r="AE37" s="367">
        <v>0</v>
      </c>
      <c r="AF37" s="367">
        <v>81</v>
      </c>
      <c r="AG37" s="367">
        <v>56</v>
      </c>
      <c r="AH37" s="367">
        <v>49</v>
      </c>
      <c r="AI37" s="367">
        <v>5</v>
      </c>
      <c r="AJ37" s="367">
        <v>147</v>
      </c>
      <c r="AK37" s="367">
        <v>81</v>
      </c>
      <c r="AL37" s="367">
        <f t="shared" ref="AL37:AL67" si="114">+V37+X37+Z37+AB37+AD37+AF37+AH37+AJ37</f>
        <v>358</v>
      </c>
      <c r="AM37" s="368">
        <f t="shared" ref="AM37:AM67" si="115">+W37+Y37+AA37+AC37+AE37+AG37+AI37+AK37</f>
        <v>176</v>
      </c>
      <c r="AO37" s="381" t="s">
        <v>3</v>
      </c>
      <c r="AP37" s="401">
        <v>17</v>
      </c>
      <c r="AQ37" s="369">
        <v>3</v>
      </c>
      <c r="AR37" s="369">
        <v>2</v>
      </c>
      <c r="AS37" s="369">
        <v>6</v>
      </c>
      <c r="AT37" s="369"/>
      <c r="AU37" s="369">
        <v>5</v>
      </c>
      <c r="AV37" s="369">
        <v>2</v>
      </c>
      <c r="AW37" s="369">
        <v>6</v>
      </c>
      <c r="AX37" s="369">
        <f>SUM(AP37:AW37)</f>
        <v>41</v>
      </c>
      <c r="AY37" s="369">
        <v>29</v>
      </c>
      <c r="AZ37" s="369">
        <v>3</v>
      </c>
      <c r="BA37" s="367">
        <f>SUM(AY37:AZ37)</f>
        <v>32</v>
      </c>
      <c r="BB37" s="394">
        <v>1</v>
      </c>
      <c r="BD37" s="409" t="s">
        <v>145</v>
      </c>
      <c r="BE37" s="410">
        <v>59</v>
      </c>
      <c r="BF37" s="410">
        <v>21</v>
      </c>
      <c r="BG37" s="411"/>
      <c r="BH37" s="411"/>
      <c r="BI37" s="412">
        <f>+BE37+BF37+BG37+BH37</f>
        <v>80</v>
      </c>
      <c r="BJ37" s="413">
        <v>33</v>
      </c>
      <c r="BK37" s="413">
        <v>22</v>
      </c>
      <c r="BL37" s="414">
        <v>21</v>
      </c>
    </row>
    <row r="38" spans="1:64" s="1" customFormat="1" ht="12.65" customHeight="1">
      <c r="A38" s="357" t="s">
        <v>4</v>
      </c>
      <c r="B38" s="358">
        <v>1113</v>
      </c>
      <c r="C38" s="359">
        <v>544</v>
      </c>
      <c r="D38" s="359">
        <v>92</v>
      </c>
      <c r="E38" s="359">
        <v>71</v>
      </c>
      <c r="F38" s="359">
        <v>32</v>
      </c>
      <c r="G38" s="359">
        <v>2</v>
      </c>
      <c r="H38" s="359">
        <v>116</v>
      </c>
      <c r="I38" s="359">
        <v>37</v>
      </c>
      <c r="J38" s="359">
        <v>0</v>
      </c>
      <c r="K38" s="359">
        <v>0</v>
      </c>
      <c r="L38" s="359">
        <v>65</v>
      </c>
      <c r="M38" s="359">
        <v>38</v>
      </c>
      <c r="N38" s="359">
        <v>18</v>
      </c>
      <c r="O38" s="359">
        <v>2</v>
      </c>
      <c r="P38" s="359">
        <v>106</v>
      </c>
      <c r="Q38" s="359">
        <v>33</v>
      </c>
      <c r="R38" s="359">
        <f t="shared" ref="R38:R67" si="116">+B38+D38+F38+H38+J38+L38+N38+P38</f>
        <v>1542</v>
      </c>
      <c r="S38" s="360">
        <f t="shared" ref="S38:S67" si="117">+C38+E38+G38+I38+K38+M38+O38+Q38</f>
        <v>727</v>
      </c>
      <c r="U38" s="381" t="s">
        <v>4</v>
      </c>
      <c r="V38" s="367">
        <v>30</v>
      </c>
      <c r="W38" s="367">
        <v>23</v>
      </c>
      <c r="X38" s="367">
        <v>1</v>
      </c>
      <c r="Y38" s="367">
        <v>0</v>
      </c>
      <c r="Z38" s="367">
        <v>9</v>
      </c>
      <c r="AA38" s="367">
        <v>0</v>
      </c>
      <c r="AB38" s="367">
        <v>10</v>
      </c>
      <c r="AC38" s="367">
        <v>5</v>
      </c>
      <c r="AD38" s="367">
        <v>0</v>
      </c>
      <c r="AE38" s="367">
        <v>0</v>
      </c>
      <c r="AF38" s="367">
        <v>13</v>
      </c>
      <c r="AG38" s="367">
        <v>10</v>
      </c>
      <c r="AH38" s="367">
        <v>4</v>
      </c>
      <c r="AI38" s="367">
        <v>0</v>
      </c>
      <c r="AJ38" s="367">
        <v>26</v>
      </c>
      <c r="AK38" s="367">
        <v>10</v>
      </c>
      <c r="AL38" s="367">
        <f t="shared" si="114"/>
        <v>93</v>
      </c>
      <c r="AM38" s="368">
        <f t="shared" si="115"/>
        <v>48</v>
      </c>
      <c r="AO38" s="381" t="s">
        <v>4</v>
      </c>
      <c r="AP38" s="367">
        <v>19</v>
      </c>
      <c r="AQ38" s="398">
        <v>2</v>
      </c>
      <c r="AR38" s="398">
        <v>1</v>
      </c>
      <c r="AS38" s="398">
        <v>2</v>
      </c>
      <c r="AT38" s="398"/>
      <c r="AU38" s="398">
        <v>1</v>
      </c>
      <c r="AV38" s="398">
        <v>1</v>
      </c>
      <c r="AW38" s="398">
        <v>2</v>
      </c>
      <c r="AX38" s="369">
        <f t="shared" ref="AX38:AY67" si="118">SUM(AP38:AW38)</f>
        <v>28</v>
      </c>
      <c r="AY38" s="398">
        <v>9</v>
      </c>
      <c r="AZ38" s="398">
        <v>16</v>
      </c>
      <c r="BA38" s="367">
        <f t="shared" ref="BA38:BA67" si="119">SUM(AY38:AZ38)</f>
        <v>25</v>
      </c>
      <c r="BB38" s="399">
        <v>3</v>
      </c>
      <c r="BD38" s="409" t="s">
        <v>146</v>
      </c>
      <c r="BE38" s="415">
        <v>55</v>
      </c>
      <c r="BF38" s="415">
        <v>15</v>
      </c>
      <c r="BG38" s="411"/>
      <c r="BH38" s="411"/>
      <c r="BI38" s="412">
        <f t="shared" ref="BI38:BI67" si="120">+BE38+BF38+BG38+BH38</f>
        <v>70</v>
      </c>
      <c r="BJ38" s="413">
        <v>31</v>
      </c>
      <c r="BK38" s="413">
        <v>6</v>
      </c>
      <c r="BL38" s="414">
        <v>7</v>
      </c>
    </row>
    <row r="39" spans="1:64" s="1" customFormat="1" ht="12.65" customHeight="1">
      <c r="A39" s="357" t="s">
        <v>5</v>
      </c>
      <c r="B39" s="358">
        <v>284</v>
      </c>
      <c r="C39" s="359">
        <v>83</v>
      </c>
      <c r="D39" s="359">
        <v>54</v>
      </c>
      <c r="E39" s="359">
        <v>48</v>
      </c>
      <c r="F39" s="359">
        <v>134</v>
      </c>
      <c r="G39" s="359">
        <v>40</v>
      </c>
      <c r="H39" s="359">
        <v>0</v>
      </c>
      <c r="I39" s="359">
        <v>0</v>
      </c>
      <c r="J39" s="359">
        <v>0</v>
      </c>
      <c r="K39" s="359">
        <v>0</v>
      </c>
      <c r="L39" s="359">
        <v>70</v>
      </c>
      <c r="M39" s="359">
        <v>34</v>
      </c>
      <c r="N39" s="359">
        <v>8</v>
      </c>
      <c r="O39" s="359">
        <v>1</v>
      </c>
      <c r="P39" s="359">
        <v>96</v>
      </c>
      <c r="Q39" s="359">
        <v>47</v>
      </c>
      <c r="R39" s="359">
        <f t="shared" si="116"/>
        <v>646</v>
      </c>
      <c r="S39" s="360">
        <f t="shared" si="117"/>
        <v>253</v>
      </c>
      <c r="U39" s="381" t="s">
        <v>5</v>
      </c>
      <c r="V39" s="367">
        <v>31</v>
      </c>
      <c r="W39" s="367">
        <v>8</v>
      </c>
      <c r="X39" s="367">
        <v>2</v>
      </c>
      <c r="Y39" s="367">
        <v>0</v>
      </c>
      <c r="Z39" s="367">
        <v>12</v>
      </c>
      <c r="AA39" s="367">
        <v>5</v>
      </c>
      <c r="AB39" s="367">
        <v>0</v>
      </c>
      <c r="AC39" s="367">
        <v>0</v>
      </c>
      <c r="AD39" s="367">
        <v>0</v>
      </c>
      <c r="AE39" s="367">
        <v>0</v>
      </c>
      <c r="AF39" s="367">
        <v>15</v>
      </c>
      <c r="AG39" s="367">
        <v>5</v>
      </c>
      <c r="AH39" s="367">
        <v>3</v>
      </c>
      <c r="AI39" s="367">
        <v>0</v>
      </c>
      <c r="AJ39" s="367">
        <v>35</v>
      </c>
      <c r="AK39" s="367">
        <v>18</v>
      </c>
      <c r="AL39" s="367">
        <f t="shared" si="114"/>
        <v>98</v>
      </c>
      <c r="AM39" s="368">
        <f t="shared" si="115"/>
        <v>36</v>
      </c>
      <c r="AO39" s="381" t="s">
        <v>5</v>
      </c>
      <c r="AP39" s="367">
        <v>5</v>
      </c>
      <c r="AQ39" s="367">
        <v>1</v>
      </c>
      <c r="AR39" s="367">
        <v>2</v>
      </c>
      <c r="AS39" s="367"/>
      <c r="AT39" s="367"/>
      <c r="AU39" s="367">
        <v>1</v>
      </c>
      <c r="AV39" s="367">
        <v>1</v>
      </c>
      <c r="AW39" s="367">
        <v>2</v>
      </c>
      <c r="AX39" s="369">
        <f t="shared" si="118"/>
        <v>12</v>
      </c>
      <c r="AY39" s="367">
        <v>8</v>
      </c>
      <c r="AZ39" s="367">
        <v>2</v>
      </c>
      <c r="BA39" s="367">
        <f t="shared" si="119"/>
        <v>10</v>
      </c>
      <c r="BB39" s="368">
        <v>1</v>
      </c>
      <c r="BD39" s="409" t="s">
        <v>147</v>
      </c>
      <c r="BE39" s="416">
        <v>24</v>
      </c>
      <c r="BF39" s="417">
        <v>2</v>
      </c>
      <c r="BG39" s="416"/>
      <c r="BH39" s="413"/>
      <c r="BI39" s="412">
        <f t="shared" si="120"/>
        <v>26</v>
      </c>
      <c r="BJ39" s="413">
        <v>10</v>
      </c>
      <c r="BK39" s="413">
        <v>5</v>
      </c>
      <c r="BL39" s="414">
        <v>4</v>
      </c>
    </row>
    <row r="40" spans="1:64" s="1" customFormat="1" ht="12.65" customHeight="1">
      <c r="A40" s="357" t="s">
        <v>6</v>
      </c>
      <c r="B40" s="358">
        <v>170</v>
      </c>
      <c r="C40" s="359">
        <v>79</v>
      </c>
      <c r="D40" s="359">
        <v>31</v>
      </c>
      <c r="E40" s="359">
        <v>18</v>
      </c>
      <c r="F40" s="359">
        <v>28</v>
      </c>
      <c r="G40" s="359">
        <v>10</v>
      </c>
      <c r="H40" s="359">
        <v>30</v>
      </c>
      <c r="I40" s="359">
        <v>11</v>
      </c>
      <c r="J40" s="359">
        <v>0</v>
      </c>
      <c r="K40" s="359">
        <v>0</v>
      </c>
      <c r="L40" s="359">
        <v>54</v>
      </c>
      <c r="M40" s="359">
        <v>22</v>
      </c>
      <c r="N40" s="359">
        <v>0</v>
      </c>
      <c r="O40" s="359">
        <v>0</v>
      </c>
      <c r="P40" s="359">
        <v>22</v>
      </c>
      <c r="Q40" s="359">
        <v>10</v>
      </c>
      <c r="R40" s="359">
        <f t="shared" si="116"/>
        <v>335</v>
      </c>
      <c r="S40" s="360">
        <f t="shared" si="117"/>
        <v>150</v>
      </c>
      <c r="U40" s="381" t="s">
        <v>6</v>
      </c>
      <c r="V40" s="367">
        <v>12</v>
      </c>
      <c r="W40" s="367">
        <v>4</v>
      </c>
      <c r="X40" s="367">
        <v>0</v>
      </c>
      <c r="Y40" s="367">
        <v>0</v>
      </c>
      <c r="Z40" s="367">
        <v>0</v>
      </c>
      <c r="AA40" s="367">
        <v>0</v>
      </c>
      <c r="AB40" s="367">
        <v>1</v>
      </c>
      <c r="AC40" s="367">
        <v>0</v>
      </c>
      <c r="AD40" s="367">
        <v>0</v>
      </c>
      <c r="AE40" s="367">
        <v>0</v>
      </c>
      <c r="AF40" s="367">
        <v>16</v>
      </c>
      <c r="AG40" s="367">
        <v>7</v>
      </c>
      <c r="AH40" s="367">
        <v>0</v>
      </c>
      <c r="AI40" s="367">
        <v>0</v>
      </c>
      <c r="AJ40" s="367">
        <v>11</v>
      </c>
      <c r="AK40" s="367">
        <v>7</v>
      </c>
      <c r="AL40" s="367">
        <f t="shared" si="114"/>
        <v>40</v>
      </c>
      <c r="AM40" s="368">
        <f t="shared" si="115"/>
        <v>18</v>
      </c>
      <c r="AO40" s="381" t="s">
        <v>6</v>
      </c>
      <c r="AP40" s="367">
        <v>4</v>
      </c>
      <c r="AQ40" s="367">
        <v>1</v>
      </c>
      <c r="AR40" s="367">
        <v>1</v>
      </c>
      <c r="AS40" s="367">
        <v>1</v>
      </c>
      <c r="AT40" s="367"/>
      <c r="AU40" s="367">
        <v>1</v>
      </c>
      <c r="AV40" s="367"/>
      <c r="AW40" s="367">
        <v>1</v>
      </c>
      <c r="AX40" s="369">
        <f t="shared" si="118"/>
        <v>9</v>
      </c>
      <c r="AY40" s="367">
        <v>5</v>
      </c>
      <c r="AZ40" s="367">
        <v>0</v>
      </c>
      <c r="BA40" s="367">
        <f t="shared" si="119"/>
        <v>5</v>
      </c>
      <c r="BB40" s="368">
        <v>1</v>
      </c>
      <c r="BD40" s="409" t="s">
        <v>148</v>
      </c>
      <c r="BE40" s="416">
        <v>10</v>
      </c>
      <c r="BF40" s="417">
        <v>9</v>
      </c>
      <c r="BG40" s="416"/>
      <c r="BH40" s="416"/>
      <c r="BI40" s="412">
        <f t="shared" si="120"/>
        <v>19</v>
      </c>
      <c r="BJ40" s="413">
        <v>6</v>
      </c>
      <c r="BK40" s="413">
        <v>9</v>
      </c>
      <c r="BL40" s="414">
        <v>2</v>
      </c>
    </row>
    <row r="41" spans="1:64" s="1" customFormat="1" ht="12.65" customHeight="1">
      <c r="A41" s="361" t="s">
        <v>7</v>
      </c>
      <c r="B41" s="358">
        <v>794</v>
      </c>
      <c r="C41" s="359">
        <v>398</v>
      </c>
      <c r="D41" s="359">
        <v>97</v>
      </c>
      <c r="E41" s="359">
        <v>72</v>
      </c>
      <c r="F41" s="359">
        <v>32</v>
      </c>
      <c r="G41" s="359">
        <v>12</v>
      </c>
      <c r="H41" s="359">
        <v>206</v>
      </c>
      <c r="I41" s="359">
        <v>95</v>
      </c>
      <c r="J41" s="359">
        <v>0</v>
      </c>
      <c r="K41" s="359">
        <v>0</v>
      </c>
      <c r="L41" s="359">
        <v>130</v>
      </c>
      <c r="M41" s="359">
        <v>78</v>
      </c>
      <c r="N41" s="359">
        <v>27</v>
      </c>
      <c r="O41" s="359">
        <v>2</v>
      </c>
      <c r="P41" s="359">
        <v>161</v>
      </c>
      <c r="Q41" s="359">
        <v>54</v>
      </c>
      <c r="R41" s="359">
        <f t="shared" si="116"/>
        <v>1447</v>
      </c>
      <c r="S41" s="360">
        <f t="shared" si="117"/>
        <v>711</v>
      </c>
      <c r="U41" s="382" t="s">
        <v>7</v>
      </c>
      <c r="V41" s="367">
        <v>29</v>
      </c>
      <c r="W41" s="367">
        <v>12</v>
      </c>
      <c r="X41" s="367">
        <v>23</v>
      </c>
      <c r="Y41" s="367">
        <v>13</v>
      </c>
      <c r="Z41" s="367">
        <v>1</v>
      </c>
      <c r="AA41" s="367">
        <v>0</v>
      </c>
      <c r="AB41" s="367">
        <v>12</v>
      </c>
      <c r="AC41" s="367">
        <v>5</v>
      </c>
      <c r="AD41" s="367">
        <v>0</v>
      </c>
      <c r="AE41" s="367">
        <v>0</v>
      </c>
      <c r="AF41" s="367">
        <v>45</v>
      </c>
      <c r="AG41" s="367">
        <v>20</v>
      </c>
      <c r="AH41" s="367">
        <v>4</v>
      </c>
      <c r="AI41" s="367">
        <v>0</v>
      </c>
      <c r="AJ41" s="367">
        <v>76</v>
      </c>
      <c r="AK41" s="367">
        <v>27</v>
      </c>
      <c r="AL41" s="367">
        <f t="shared" si="114"/>
        <v>190</v>
      </c>
      <c r="AM41" s="368">
        <f t="shared" si="115"/>
        <v>77</v>
      </c>
      <c r="AO41" s="382" t="s">
        <v>7</v>
      </c>
      <c r="AP41" s="366">
        <v>18</v>
      </c>
      <c r="AQ41" s="366">
        <v>2</v>
      </c>
      <c r="AR41" s="366">
        <v>1</v>
      </c>
      <c r="AS41" s="366">
        <v>4</v>
      </c>
      <c r="AT41" s="366"/>
      <c r="AU41" s="366">
        <v>2</v>
      </c>
      <c r="AV41" s="366">
        <v>1</v>
      </c>
      <c r="AW41" s="366">
        <v>4</v>
      </c>
      <c r="AX41" s="369">
        <f t="shared" si="118"/>
        <v>32</v>
      </c>
      <c r="AY41" s="366">
        <v>20</v>
      </c>
      <c r="AZ41" s="366">
        <v>10</v>
      </c>
      <c r="BA41" s="367">
        <f t="shared" si="119"/>
        <v>30</v>
      </c>
      <c r="BB41" s="393">
        <v>4</v>
      </c>
      <c r="BD41" s="409" t="s">
        <v>149</v>
      </c>
      <c r="BE41" s="413">
        <v>61</v>
      </c>
      <c r="BF41" s="413">
        <v>3</v>
      </c>
      <c r="BG41" s="411"/>
      <c r="BH41" s="411"/>
      <c r="BI41" s="412">
        <f t="shared" si="120"/>
        <v>64</v>
      </c>
      <c r="BJ41" s="413">
        <v>39</v>
      </c>
      <c r="BK41" s="413">
        <v>14</v>
      </c>
      <c r="BL41" s="414">
        <v>1</v>
      </c>
    </row>
    <row r="42" spans="1:64" s="1" customFormat="1" ht="12.65" customHeight="1">
      <c r="A42" s="362" t="s">
        <v>8</v>
      </c>
      <c r="B42" s="358"/>
      <c r="C42" s="35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>
        <f t="shared" si="116"/>
        <v>0</v>
      </c>
      <c r="S42" s="360">
        <f t="shared" si="117"/>
        <v>0</v>
      </c>
      <c r="U42" s="362" t="s">
        <v>8</v>
      </c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79"/>
      <c r="AL42" s="367">
        <f t="shared" si="114"/>
        <v>0</v>
      </c>
      <c r="AM42" s="368">
        <f t="shared" si="115"/>
        <v>0</v>
      </c>
      <c r="AO42" s="362" t="s">
        <v>8</v>
      </c>
      <c r="AP42" s="396"/>
      <c r="AQ42" s="396"/>
      <c r="AR42" s="396"/>
      <c r="AS42" s="396"/>
      <c r="AT42" s="396"/>
      <c r="AU42" s="396"/>
      <c r="AV42" s="396"/>
      <c r="AW42" s="396"/>
      <c r="AX42" s="369">
        <f t="shared" si="118"/>
        <v>0</v>
      </c>
      <c r="AY42" s="396"/>
      <c r="AZ42" s="396"/>
      <c r="BA42" s="367">
        <f t="shared" si="119"/>
        <v>0</v>
      </c>
      <c r="BB42" s="397"/>
      <c r="BD42" s="418" t="s">
        <v>8</v>
      </c>
      <c r="BE42" s="411"/>
      <c r="BF42" s="411"/>
      <c r="BG42" s="411"/>
      <c r="BH42" s="411"/>
      <c r="BI42" s="412">
        <f t="shared" si="120"/>
        <v>0</v>
      </c>
      <c r="BJ42" s="415"/>
      <c r="BK42" s="411"/>
      <c r="BL42" s="419"/>
    </row>
    <row r="43" spans="1:64" s="1" customFormat="1" ht="12.65" customHeight="1">
      <c r="A43" s="363" t="s">
        <v>136</v>
      </c>
      <c r="B43" s="358">
        <v>310</v>
      </c>
      <c r="C43" s="359">
        <v>152</v>
      </c>
      <c r="D43" s="359">
        <v>59</v>
      </c>
      <c r="E43" s="359">
        <v>41</v>
      </c>
      <c r="F43" s="359">
        <v>0</v>
      </c>
      <c r="G43" s="359">
        <v>0</v>
      </c>
      <c r="H43" s="359">
        <v>0</v>
      </c>
      <c r="I43" s="359">
        <v>0</v>
      </c>
      <c r="J43" s="359">
        <v>89</v>
      </c>
      <c r="K43" s="359">
        <v>46</v>
      </c>
      <c r="L43" s="359">
        <v>58</v>
      </c>
      <c r="M43" s="359">
        <v>34</v>
      </c>
      <c r="N43" s="359">
        <v>20</v>
      </c>
      <c r="O43" s="359">
        <v>4</v>
      </c>
      <c r="P43" s="359">
        <v>32</v>
      </c>
      <c r="Q43" s="359">
        <v>13</v>
      </c>
      <c r="R43" s="359">
        <f t="shared" si="116"/>
        <v>568</v>
      </c>
      <c r="S43" s="360">
        <f t="shared" si="117"/>
        <v>290</v>
      </c>
      <c r="U43" s="363" t="s">
        <v>136</v>
      </c>
      <c r="V43" s="367">
        <v>10</v>
      </c>
      <c r="W43" s="367">
        <v>9</v>
      </c>
      <c r="X43" s="367">
        <v>1</v>
      </c>
      <c r="Y43" s="367">
        <v>1</v>
      </c>
      <c r="Z43" s="367">
        <v>0</v>
      </c>
      <c r="AA43" s="367">
        <v>0</v>
      </c>
      <c r="AB43" s="367">
        <v>0</v>
      </c>
      <c r="AC43" s="367">
        <v>0</v>
      </c>
      <c r="AD43" s="367">
        <v>2</v>
      </c>
      <c r="AE43" s="367">
        <v>0</v>
      </c>
      <c r="AF43" s="367">
        <v>7</v>
      </c>
      <c r="AG43" s="367">
        <v>4</v>
      </c>
      <c r="AH43" s="367">
        <v>1</v>
      </c>
      <c r="AI43" s="367">
        <v>0</v>
      </c>
      <c r="AJ43" s="367">
        <v>14</v>
      </c>
      <c r="AK43" s="367">
        <v>3</v>
      </c>
      <c r="AL43" s="367">
        <f t="shared" si="114"/>
        <v>35</v>
      </c>
      <c r="AM43" s="368">
        <f t="shared" si="115"/>
        <v>17</v>
      </c>
      <c r="AO43" s="363" t="s">
        <v>136</v>
      </c>
      <c r="AP43" s="398">
        <v>6</v>
      </c>
      <c r="AQ43" s="398">
        <v>1</v>
      </c>
      <c r="AR43" s="398"/>
      <c r="AS43" s="398"/>
      <c r="AT43" s="398">
        <v>2</v>
      </c>
      <c r="AU43" s="398">
        <v>1</v>
      </c>
      <c r="AV43" s="398">
        <v>1</v>
      </c>
      <c r="AW43" s="398">
        <v>1</v>
      </c>
      <c r="AX43" s="369">
        <f t="shared" si="118"/>
        <v>12</v>
      </c>
      <c r="AY43" s="398">
        <v>8</v>
      </c>
      <c r="AZ43" s="398">
        <v>3</v>
      </c>
      <c r="BA43" s="367">
        <f t="shared" si="119"/>
        <v>11</v>
      </c>
      <c r="BB43" s="399">
        <v>1</v>
      </c>
      <c r="BD43" s="420" t="s">
        <v>9</v>
      </c>
      <c r="BE43" s="417">
        <v>18</v>
      </c>
      <c r="BF43" s="417">
        <v>2</v>
      </c>
      <c r="BG43" s="417"/>
      <c r="BH43" s="417">
        <v>1</v>
      </c>
      <c r="BI43" s="412">
        <f t="shared" si="120"/>
        <v>21</v>
      </c>
      <c r="BJ43" s="417">
        <v>7</v>
      </c>
      <c r="BK43" s="421"/>
      <c r="BL43" s="422">
        <v>11</v>
      </c>
    </row>
    <row r="44" spans="1:64" s="1" customFormat="1" ht="12.65" customHeight="1">
      <c r="A44" s="363" t="s">
        <v>10</v>
      </c>
      <c r="B44" s="358">
        <v>741</v>
      </c>
      <c r="C44" s="359">
        <v>390</v>
      </c>
      <c r="D44" s="359">
        <v>79</v>
      </c>
      <c r="E44" s="359">
        <v>51</v>
      </c>
      <c r="F44" s="359">
        <v>44</v>
      </c>
      <c r="G44" s="359">
        <v>11</v>
      </c>
      <c r="H44" s="359">
        <v>200</v>
      </c>
      <c r="I44" s="359">
        <v>84</v>
      </c>
      <c r="J44" s="359">
        <v>0</v>
      </c>
      <c r="K44" s="359">
        <v>0</v>
      </c>
      <c r="L44" s="359">
        <v>114</v>
      </c>
      <c r="M44" s="359">
        <v>60</v>
      </c>
      <c r="N44" s="359">
        <v>50</v>
      </c>
      <c r="O44" s="359">
        <v>16</v>
      </c>
      <c r="P44" s="359">
        <v>195</v>
      </c>
      <c r="Q44" s="359">
        <v>90</v>
      </c>
      <c r="R44" s="359">
        <f t="shared" si="116"/>
        <v>1423</v>
      </c>
      <c r="S44" s="360">
        <f t="shared" si="117"/>
        <v>702</v>
      </c>
      <c r="U44" s="363" t="s">
        <v>10</v>
      </c>
      <c r="V44" s="367">
        <v>11</v>
      </c>
      <c r="W44" s="367">
        <v>8</v>
      </c>
      <c r="X44" s="367">
        <v>5</v>
      </c>
      <c r="Y44" s="367">
        <v>3</v>
      </c>
      <c r="Z44" s="367">
        <v>4</v>
      </c>
      <c r="AA44" s="367">
        <v>0</v>
      </c>
      <c r="AB44" s="367">
        <v>19</v>
      </c>
      <c r="AC44" s="367">
        <v>8</v>
      </c>
      <c r="AD44" s="367">
        <v>0</v>
      </c>
      <c r="AE44" s="367">
        <v>0</v>
      </c>
      <c r="AF44" s="367">
        <v>26</v>
      </c>
      <c r="AG44" s="367">
        <v>13</v>
      </c>
      <c r="AH44" s="367">
        <v>12</v>
      </c>
      <c r="AI44" s="367">
        <v>3</v>
      </c>
      <c r="AJ44" s="367">
        <v>47</v>
      </c>
      <c r="AK44" s="367">
        <v>19</v>
      </c>
      <c r="AL44" s="367">
        <f t="shared" si="114"/>
        <v>124</v>
      </c>
      <c r="AM44" s="368">
        <f t="shared" si="115"/>
        <v>54</v>
      </c>
      <c r="AO44" s="363" t="s">
        <v>10</v>
      </c>
      <c r="AP44" s="367">
        <v>17</v>
      </c>
      <c r="AQ44" s="367">
        <v>2</v>
      </c>
      <c r="AR44" s="367">
        <v>1</v>
      </c>
      <c r="AS44" s="367">
        <v>5</v>
      </c>
      <c r="AT44" s="367"/>
      <c r="AU44" s="367">
        <v>3</v>
      </c>
      <c r="AV44" s="367">
        <v>1</v>
      </c>
      <c r="AW44" s="367">
        <v>5</v>
      </c>
      <c r="AX44" s="369">
        <f t="shared" si="118"/>
        <v>34</v>
      </c>
      <c r="AY44" s="367">
        <v>27</v>
      </c>
      <c r="AZ44" s="367">
        <v>7</v>
      </c>
      <c r="BA44" s="367">
        <f t="shared" si="119"/>
        <v>34</v>
      </c>
      <c r="BB44" s="368">
        <v>2</v>
      </c>
      <c r="BD44" s="420" t="s">
        <v>150</v>
      </c>
      <c r="BE44" s="417">
        <v>43</v>
      </c>
      <c r="BF44" s="417">
        <v>5</v>
      </c>
      <c r="BG44" s="417"/>
      <c r="BH44" s="417">
        <v>2</v>
      </c>
      <c r="BI44" s="412">
        <f t="shared" si="120"/>
        <v>50</v>
      </c>
      <c r="BJ44" s="417">
        <v>26</v>
      </c>
      <c r="BK44" s="421"/>
      <c r="BL44" s="422">
        <v>25</v>
      </c>
    </row>
    <row r="45" spans="1:64" s="1" customFormat="1" ht="12.65" customHeight="1">
      <c r="A45" s="363" t="s">
        <v>11</v>
      </c>
      <c r="B45" s="358">
        <v>1068</v>
      </c>
      <c r="C45" s="359">
        <v>512</v>
      </c>
      <c r="D45" s="359">
        <v>293</v>
      </c>
      <c r="E45" s="359">
        <v>100</v>
      </c>
      <c r="F45" s="359">
        <v>14</v>
      </c>
      <c r="G45" s="359">
        <v>3</v>
      </c>
      <c r="H45" s="359">
        <v>166</v>
      </c>
      <c r="I45" s="359">
        <v>42</v>
      </c>
      <c r="J45" s="359">
        <v>0</v>
      </c>
      <c r="K45" s="359">
        <v>0</v>
      </c>
      <c r="L45" s="359">
        <v>116</v>
      </c>
      <c r="M45" s="359">
        <v>59</v>
      </c>
      <c r="N45" s="359">
        <v>38</v>
      </c>
      <c r="O45" s="359">
        <v>13</v>
      </c>
      <c r="P45" s="359">
        <v>209</v>
      </c>
      <c r="Q45" s="359">
        <v>98</v>
      </c>
      <c r="R45" s="359">
        <f t="shared" si="116"/>
        <v>1904</v>
      </c>
      <c r="S45" s="360">
        <f t="shared" si="117"/>
        <v>827</v>
      </c>
      <c r="U45" s="363" t="s">
        <v>11</v>
      </c>
      <c r="V45" s="367">
        <v>104</v>
      </c>
      <c r="W45" s="367">
        <v>39</v>
      </c>
      <c r="X45" s="367">
        <v>16</v>
      </c>
      <c r="Y45" s="367">
        <v>9</v>
      </c>
      <c r="Z45" s="367">
        <v>0</v>
      </c>
      <c r="AA45" s="367">
        <v>0</v>
      </c>
      <c r="AB45" s="367">
        <v>30</v>
      </c>
      <c r="AC45" s="367">
        <v>14</v>
      </c>
      <c r="AD45" s="367">
        <v>0</v>
      </c>
      <c r="AE45" s="367">
        <v>0</v>
      </c>
      <c r="AF45" s="367">
        <v>48</v>
      </c>
      <c r="AG45" s="367">
        <v>25</v>
      </c>
      <c r="AH45" s="367">
        <v>1</v>
      </c>
      <c r="AI45" s="367">
        <v>0</v>
      </c>
      <c r="AJ45" s="367">
        <v>91</v>
      </c>
      <c r="AK45" s="367">
        <v>43</v>
      </c>
      <c r="AL45" s="367">
        <f t="shared" si="114"/>
        <v>290</v>
      </c>
      <c r="AM45" s="368">
        <f t="shared" si="115"/>
        <v>130</v>
      </c>
      <c r="AO45" s="363" t="s">
        <v>11</v>
      </c>
      <c r="AP45" s="367">
        <v>20</v>
      </c>
      <c r="AQ45" s="367">
        <v>5</v>
      </c>
      <c r="AR45" s="367">
        <v>1</v>
      </c>
      <c r="AS45" s="367">
        <v>6</v>
      </c>
      <c r="AT45" s="367"/>
      <c r="AU45" s="367">
        <v>3</v>
      </c>
      <c r="AV45" s="367">
        <v>1</v>
      </c>
      <c r="AW45" s="367">
        <v>5</v>
      </c>
      <c r="AX45" s="369">
        <f t="shared" si="118"/>
        <v>41</v>
      </c>
      <c r="AY45" s="367">
        <v>22</v>
      </c>
      <c r="AZ45" s="367">
        <v>20</v>
      </c>
      <c r="BA45" s="367">
        <f t="shared" si="119"/>
        <v>42</v>
      </c>
      <c r="BB45" s="368">
        <v>3</v>
      </c>
      <c r="BD45" s="420" t="s">
        <v>151</v>
      </c>
      <c r="BE45" s="417">
        <v>39</v>
      </c>
      <c r="BF45" s="417">
        <v>12</v>
      </c>
      <c r="BG45" s="417"/>
      <c r="BH45" s="417">
        <v>1</v>
      </c>
      <c r="BI45" s="412">
        <f t="shared" si="120"/>
        <v>52</v>
      </c>
      <c r="BJ45" s="417">
        <v>27</v>
      </c>
      <c r="BK45" s="421">
        <v>1</v>
      </c>
      <c r="BL45" s="422">
        <v>21</v>
      </c>
    </row>
    <row r="46" spans="1:64" s="1" customFormat="1" ht="12.65" customHeight="1">
      <c r="A46" s="363" t="s">
        <v>12</v>
      </c>
      <c r="B46" s="358">
        <v>417</v>
      </c>
      <c r="C46" s="359">
        <v>209</v>
      </c>
      <c r="D46" s="359">
        <v>103</v>
      </c>
      <c r="E46" s="359">
        <v>55</v>
      </c>
      <c r="F46" s="359">
        <v>23</v>
      </c>
      <c r="G46" s="359">
        <v>9</v>
      </c>
      <c r="H46" s="359">
        <v>39</v>
      </c>
      <c r="I46" s="359">
        <v>12</v>
      </c>
      <c r="J46" s="359">
        <v>0</v>
      </c>
      <c r="K46" s="359">
        <v>0</v>
      </c>
      <c r="L46" s="359">
        <v>107</v>
      </c>
      <c r="M46" s="359">
        <v>67</v>
      </c>
      <c r="N46" s="359">
        <v>11</v>
      </c>
      <c r="O46" s="359">
        <v>7</v>
      </c>
      <c r="P46" s="359">
        <v>30</v>
      </c>
      <c r="Q46" s="359">
        <v>18</v>
      </c>
      <c r="R46" s="359">
        <f t="shared" si="116"/>
        <v>730</v>
      </c>
      <c r="S46" s="360">
        <f t="shared" si="117"/>
        <v>377</v>
      </c>
      <c r="U46" s="363" t="s">
        <v>12</v>
      </c>
      <c r="V46" s="367">
        <v>82</v>
      </c>
      <c r="W46" s="367">
        <v>40</v>
      </c>
      <c r="X46" s="367">
        <v>13</v>
      </c>
      <c r="Y46" s="367">
        <v>9</v>
      </c>
      <c r="Z46" s="367">
        <v>2</v>
      </c>
      <c r="AA46" s="367">
        <v>1</v>
      </c>
      <c r="AB46" s="367">
        <v>5</v>
      </c>
      <c r="AC46" s="367">
        <v>1</v>
      </c>
      <c r="AD46" s="367">
        <v>0</v>
      </c>
      <c r="AE46" s="367">
        <v>0</v>
      </c>
      <c r="AF46" s="367">
        <v>28</v>
      </c>
      <c r="AG46" s="367">
        <v>13</v>
      </c>
      <c r="AH46" s="367">
        <v>2</v>
      </c>
      <c r="AI46" s="367">
        <v>2</v>
      </c>
      <c r="AJ46" s="367">
        <v>10</v>
      </c>
      <c r="AK46" s="367">
        <v>7</v>
      </c>
      <c r="AL46" s="367">
        <f t="shared" si="114"/>
        <v>142</v>
      </c>
      <c r="AM46" s="368">
        <f t="shared" si="115"/>
        <v>73</v>
      </c>
      <c r="AO46" s="363" t="s">
        <v>12</v>
      </c>
      <c r="AP46" s="367">
        <v>10</v>
      </c>
      <c r="AQ46" s="366">
        <v>3</v>
      </c>
      <c r="AR46" s="366">
        <v>1</v>
      </c>
      <c r="AS46" s="366">
        <v>1</v>
      </c>
      <c r="AT46" s="366"/>
      <c r="AU46" s="366">
        <v>3</v>
      </c>
      <c r="AV46" s="366">
        <v>1</v>
      </c>
      <c r="AW46" s="366">
        <v>1</v>
      </c>
      <c r="AX46" s="369">
        <f t="shared" si="118"/>
        <v>20</v>
      </c>
      <c r="AY46" s="366">
        <v>12</v>
      </c>
      <c r="AZ46" s="366">
        <v>7</v>
      </c>
      <c r="BA46" s="367">
        <f t="shared" si="119"/>
        <v>19</v>
      </c>
      <c r="BB46" s="393">
        <v>1</v>
      </c>
      <c r="BD46" s="420" t="s">
        <v>152</v>
      </c>
      <c r="BE46" s="417">
        <v>18</v>
      </c>
      <c r="BF46" s="417"/>
      <c r="BG46" s="417">
        <v>9</v>
      </c>
      <c r="BH46" s="417">
        <v>1</v>
      </c>
      <c r="BI46" s="412">
        <f t="shared" si="120"/>
        <v>28</v>
      </c>
      <c r="BJ46" s="417">
        <v>12</v>
      </c>
      <c r="BK46" s="421"/>
      <c r="BL46" s="422">
        <v>6</v>
      </c>
    </row>
    <row r="47" spans="1:64" s="1" customFormat="1" ht="12.65" customHeight="1">
      <c r="A47" s="362" t="s">
        <v>13</v>
      </c>
      <c r="B47" s="358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>
        <f t="shared" si="116"/>
        <v>0</v>
      </c>
      <c r="S47" s="360">
        <f t="shared" si="117"/>
        <v>0</v>
      </c>
      <c r="U47" s="362" t="s">
        <v>13</v>
      </c>
      <c r="V47" s="379"/>
      <c r="W47" s="379"/>
      <c r="X47" s="379"/>
      <c r="Y47" s="379"/>
      <c r="Z47" s="379"/>
      <c r="AA47" s="379"/>
      <c r="AB47" s="379"/>
      <c r="AC47" s="379"/>
      <c r="AD47" s="379"/>
      <c r="AE47" s="379"/>
      <c r="AF47" s="379"/>
      <c r="AG47" s="379"/>
      <c r="AH47" s="379"/>
      <c r="AI47" s="379"/>
      <c r="AJ47" s="379"/>
      <c r="AK47" s="379"/>
      <c r="AL47" s="367">
        <f t="shared" si="114"/>
        <v>0</v>
      </c>
      <c r="AM47" s="368">
        <f t="shared" si="115"/>
        <v>0</v>
      </c>
      <c r="AO47" s="362" t="s">
        <v>13</v>
      </c>
      <c r="AP47" s="4"/>
      <c r="AQ47" s="396"/>
      <c r="AR47" s="396"/>
      <c r="AS47" s="396"/>
      <c r="AT47" s="396"/>
      <c r="AU47" s="396"/>
      <c r="AV47" s="396"/>
      <c r="AW47" s="396"/>
      <c r="AX47" s="369">
        <f t="shared" si="118"/>
        <v>0</v>
      </c>
      <c r="AY47" s="396"/>
      <c r="AZ47" s="396"/>
      <c r="BA47" s="367">
        <f t="shared" si="119"/>
        <v>0</v>
      </c>
      <c r="BB47" s="397"/>
      <c r="BD47" s="418" t="s">
        <v>13</v>
      </c>
      <c r="BE47" s="411"/>
      <c r="BF47" s="411"/>
      <c r="BG47" s="411"/>
      <c r="BH47" s="411"/>
      <c r="BI47" s="412">
        <f t="shared" si="120"/>
        <v>0</v>
      </c>
      <c r="BJ47" s="415"/>
      <c r="BK47" s="411"/>
      <c r="BL47" s="419"/>
    </row>
    <row r="48" spans="1:64" s="1" customFormat="1" ht="12.65" customHeight="1">
      <c r="A48" s="363" t="s">
        <v>14</v>
      </c>
      <c r="B48" s="358">
        <v>1227</v>
      </c>
      <c r="C48" s="359">
        <v>613</v>
      </c>
      <c r="D48" s="359">
        <v>248</v>
      </c>
      <c r="E48" s="359">
        <v>159</v>
      </c>
      <c r="F48" s="359">
        <v>250</v>
      </c>
      <c r="G48" s="359">
        <v>86</v>
      </c>
      <c r="H48" s="359">
        <v>183</v>
      </c>
      <c r="I48" s="359">
        <v>99</v>
      </c>
      <c r="J48" s="359">
        <v>0</v>
      </c>
      <c r="K48" s="359">
        <v>0</v>
      </c>
      <c r="L48" s="359">
        <v>192</v>
      </c>
      <c r="M48" s="359">
        <v>116</v>
      </c>
      <c r="N48" s="359">
        <v>70</v>
      </c>
      <c r="O48" s="359">
        <v>25</v>
      </c>
      <c r="P48" s="359">
        <v>285</v>
      </c>
      <c r="Q48" s="359">
        <v>128</v>
      </c>
      <c r="R48" s="359">
        <f t="shared" si="116"/>
        <v>2455</v>
      </c>
      <c r="S48" s="360">
        <f t="shared" si="117"/>
        <v>1226</v>
      </c>
      <c r="U48" s="363" t="s">
        <v>14</v>
      </c>
      <c r="V48" s="367">
        <v>31</v>
      </c>
      <c r="W48" s="367">
        <v>21</v>
      </c>
      <c r="X48" s="367">
        <v>21</v>
      </c>
      <c r="Y48" s="367">
        <v>14</v>
      </c>
      <c r="Z48" s="367">
        <v>11</v>
      </c>
      <c r="AA48" s="367">
        <v>2</v>
      </c>
      <c r="AB48" s="367">
        <v>1</v>
      </c>
      <c r="AC48" s="367">
        <v>0</v>
      </c>
      <c r="AD48" s="367">
        <v>0</v>
      </c>
      <c r="AE48" s="367">
        <v>0</v>
      </c>
      <c r="AF48" s="367">
        <v>35</v>
      </c>
      <c r="AG48" s="367">
        <v>18</v>
      </c>
      <c r="AH48" s="367">
        <v>20</v>
      </c>
      <c r="AI48" s="367">
        <v>4</v>
      </c>
      <c r="AJ48" s="367">
        <v>92</v>
      </c>
      <c r="AK48" s="367">
        <v>40</v>
      </c>
      <c r="AL48" s="367">
        <f t="shared" si="114"/>
        <v>211</v>
      </c>
      <c r="AM48" s="368">
        <f t="shared" si="115"/>
        <v>99</v>
      </c>
      <c r="AO48" s="363" t="s">
        <v>14</v>
      </c>
      <c r="AP48" s="367">
        <v>23</v>
      </c>
      <c r="AQ48" s="398">
        <v>5</v>
      </c>
      <c r="AR48" s="398">
        <v>6</v>
      </c>
      <c r="AS48" s="398">
        <v>4</v>
      </c>
      <c r="AT48" s="398"/>
      <c r="AU48" s="398">
        <v>4</v>
      </c>
      <c r="AV48" s="398">
        <v>2</v>
      </c>
      <c r="AW48" s="398">
        <v>6</v>
      </c>
      <c r="AX48" s="369">
        <f t="shared" si="118"/>
        <v>50</v>
      </c>
      <c r="AY48" s="398">
        <v>44</v>
      </c>
      <c r="AZ48" s="398">
        <v>2</v>
      </c>
      <c r="BA48" s="367">
        <f t="shared" si="119"/>
        <v>46</v>
      </c>
      <c r="BB48" s="399">
        <v>6</v>
      </c>
      <c r="BD48" s="420" t="s">
        <v>153</v>
      </c>
      <c r="BE48" s="412">
        <v>71</v>
      </c>
      <c r="BF48" s="412">
        <v>9</v>
      </c>
      <c r="BG48" s="413"/>
      <c r="BH48" s="413"/>
      <c r="BI48" s="412">
        <f t="shared" si="120"/>
        <v>80</v>
      </c>
      <c r="BJ48" s="413">
        <v>51</v>
      </c>
      <c r="BK48" s="413">
        <v>14</v>
      </c>
      <c r="BL48" s="423">
        <v>22</v>
      </c>
    </row>
    <row r="49" spans="1:64" s="1" customFormat="1" ht="12.65" customHeight="1">
      <c r="A49" s="363" t="s">
        <v>15</v>
      </c>
      <c r="B49" s="358">
        <v>221</v>
      </c>
      <c r="C49" s="359">
        <v>115</v>
      </c>
      <c r="D49" s="359">
        <v>52</v>
      </c>
      <c r="E49" s="359">
        <v>37</v>
      </c>
      <c r="F49" s="359">
        <v>32</v>
      </c>
      <c r="G49" s="359">
        <v>5</v>
      </c>
      <c r="H49" s="359">
        <v>50</v>
      </c>
      <c r="I49" s="359">
        <v>20</v>
      </c>
      <c r="J49" s="359">
        <v>0</v>
      </c>
      <c r="K49" s="359">
        <v>0</v>
      </c>
      <c r="L49" s="359">
        <v>56</v>
      </c>
      <c r="M49" s="359">
        <v>35</v>
      </c>
      <c r="N49" s="359">
        <v>19</v>
      </c>
      <c r="O49" s="359">
        <v>7</v>
      </c>
      <c r="P49" s="359">
        <v>44</v>
      </c>
      <c r="Q49" s="359">
        <v>23</v>
      </c>
      <c r="R49" s="359">
        <f t="shared" si="116"/>
        <v>474</v>
      </c>
      <c r="S49" s="360">
        <f t="shared" si="117"/>
        <v>242</v>
      </c>
      <c r="U49" s="363" t="s">
        <v>15</v>
      </c>
      <c r="V49" s="367">
        <v>28</v>
      </c>
      <c r="W49" s="367">
        <v>14</v>
      </c>
      <c r="X49" s="367">
        <v>0</v>
      </c>
      <c r="Y49" s="367">
        <v>0</v>
      </c>
      <c r="Z49" s="367">
        <v>1</v>
      </c>
      <c r="AA49" s="367">
        <v>0</v>
      </c>
      <c r="AB49" s="367">
        <v>4</v>
      </c>
      <c r="AC49" s="367">
        <v>0</v>
      </c>
      <c r="AD49" s="367">
        <v>0</v>
      </c>
      <c r="AE49" s="367">
        <v>0</v>
      </c>
      <c r="AF49" s="367">
        <v>9</v>
      </c>
      <c r="AG49" s="367">
        <v>6</v>
      </c>
      <c r="AH49" s="367">
        <v>11</v>
      </c>
      <c r="AI49" s="367">
        <v>4</v>
      </c>
      <c r="AJ49" s="367">
        <v>8</v>
      </c>
      <c r="AK49" s="367">
        <v>5</v>
      </c>
      <c r="AL49" s="367">
        <f t="shared" si="114"/>
        <v>61</v>
      </c>
      <c r="AM49" s="368">
        <f t="shared" si="115"/>
        <v>29</v>
      </c>
      <c r="AO49" s="363" t="s">
        <v>15</v>
      </c>
      <c r="AP49" s="367">
        <v>4</v>
      </c>
      <c r="AQ49" s="367">
        <v>1</v>
      </c>
      <c r="AR49" s="367">
        <v>1</v>
      </c>
      <c r="AS49" s="367">
        <v>1</v>
      </c>
      <c r="AT49" s="367"/>
      <c r="AU49" s="367">
        <v>1</v>
      </c>
      <c r="AV49" s="367">
        <v>1</v>
      </c>
      <c r="AW49" s="367">
        <v>1</v>
      </c>
      <c r="AX49" s="369">
        <f t="shared" si="118"/>
        <v>10</v>
      </c>
      <c r="AY49" s="367">
        <v>7</v>
      </c>
      <c r="AZ49" s="367">
        <v>0</v>
      </c>
      <c r="BA49" s="367">
        <f t="shared" si="119"/>
        <v>7</v>
      </c>
      <c r="BB49" s="368">
        <v>1</v>
      </c>
      <c r="BD49" s="420" t="s">
        <v>154</v>
      </c>
      <c r="BE49" s="417">
        <v>17</v>
      </c>
      <c r="BF49" s="417"/>
      <c r="BG49" s="411"/>
      <c r="BH49" s="417">
        <v>1</v>
      </c>
      <c r="BI49" s="412">
        <f t="shared" si="120"/>
        <v>18</v>
      </c>
      <c r="BJ49" s="417">
        <v>8</v>
      </c>
      <c r="BK49" s="417">
        <v>0</v>
      </c>
      <c r="BL49" s="414">
        <v>4</v>
      </c>
    </row>
    <row r="50" spans="1:64" s="1" customFormat="1" ht="12.65" customHeight="1">
      <c r="A50" s="363" t="s">
        <v>16</v>
      </c>
      <c r="B50" s="358">
        <v>684</v>
      </c>
      <c r="C50" s="359">
        <v>356</v>
      </c>
      <c r="D50" s="359">
        <v>121</v>
      </c>
      <c r="E50" s="359">
        <v>77</v>
      </c>
      <c r="F50" s="359">
        <v>102</v>
      </c>
      <c r="G50" s="359">
        <v>42</v>
      </c>
      <c r="H50" s="359">
        <v>41</v>
      </c>
      <c r="I50" s="359">
        <v>9</v>
      </c>
      <c r="J50" s="359">
        <v>0</v>
      </c>
      <c r="K50" s="359">
        <v>0</v>
      </c>
      <c r="L50" s="359">
        <v>130</v>
      </c>
      <c r="M50" s="359">
        <v>77</v>
      </c>
      <c r="N50" s="359">
        <v>25</v>
      </c>
      <c r="O50" s="359">
        <v>6</v>
      </c>
      <c r="P50" s="359">
        <v>63</v>
      </c>
      <c r="Q50" s="359">
        <v>28</v>
      </c>
      <c r="R50" s="359">
        <f t="shared" si="116"/>
        <v>1166</v>
      </c>
      <c r="S50" s="360">
        <f t="shared" si="117"/>
        <v>595</v>
      </c>
      <c r="U50" s="363" t="s">
        <v>16</v>
      </c>
      <c r="V50" s="367">
        <v>33</v>
      </c>
      <c r="W50" s="367">
        <v>12</v>
      </c>
      <c r="X50" s="367">
        <v>11</v>
      </c>
      <c r="Y50" s="367">
        <v>4</v>
      </c>
      <c r="Z50" s="367">
        <v>12</v>
      </c>
      <c r="AA50" s="367">
        <v>5</v>
      </c>
      <c r="AB50" s="367">
        <v>2</v>
      </c>
      <c r="AC50" s="367">
        <v>0</v>
      </c>
      <c r="AD50" s="367">
        <v>0</v>
      </c>
      <c r="AE50" s="367">
        <v>0</v>
      </c>
      <c r="AF50" s="367">
        <v>30</v>
      </c>
      <c r="AG50" s="367">
        <v>12</v>
      </c>
      <c r="AH50" s="367">
        <v>11</v>
      </c>
      <c r="AI50" s="367">
        <v>2</v>
      </c>
      <c r="AJ50" s="367">
        <v>22</v>
      </c>
      <c r="AK50" s="367">
        <v>8</v>
      </c>
      <c r="AL50" s="367">
        <f t="shared" si="114"/>
        <v>121</v>
      </c>
      <c r="AM50" s="368">
        <f t="shared" si="115"/>
        <v>43</v>
      </c>
      <c r="AO50" s="363" t="s">
        <v>16</v>
      </c>
      <c r="AP50" s="367">
        <v>14</v>
      </c>
      <c r="AQ50" s="367">
        <v>3</v>
      </c>
      <c r="AR50" s="367">
        <v>2</v>
      </c>
      <c r="AS50" s="367">
        <v>1</v>
      </c>
      <c r="AT50" s="367"/>
      <c r="AU50" s="367">
        <v>3</v>
      </c>
      <c r="AV50" s="367">
        <v>1</v>
      </c>
      <c r="AW50" s="367">
        <v>2</v>
      </c>
      <c r="AX50" s="369">
        <f t="shared" si="118"/>
        <v>26</v>
      </c>
      <c r="AY50" s="367">
        <v>11</v>
      </c>
      <c r="AZ50" s="367">
        <v>8</v>
      </c>
      <c r="BA50" s="367">
        <f t="shared" si="119"/>
        <v>19</v>
      </c>
      <c r="BB50" s="368">
        <v>3</v>
      </c>
      <c r="BD50" s="420" t="s">
        <v>155</v>
      </c>
      <c r="BE50" s="417">
        <v>27</v>
      </c>
      <c r="BF50" s="417">
        <v>5</v>
      </c>
      <c r="BG50" s="417"/>
      <c r="BH50" s="417"/>
      <c r="BI50" s="412">
        <f t="shared" si="120"/>
        <v>32</v>
      </c>
      <c r="BJ50" s="417">
        <v>14</v>
      </c>
      <c r="BK50" s="417">
        <v>7</v>
      </c>
      <c r="BL50" s="414">
        <v>10</v>
      </c>
    </row>
    <row r="51" spans="1:64" s="1" customFormat="1" ht="12.65" customHeight="1">
      <c r="A51" s="363" t="s">
        <v>17</v>
      </c>
      <c r="B51" s="358">
        <v>219</v>
      </c>
      <c r="C51" s="359">
        <v>89</v>
      </c>
      <c r="D51" s="359">
        <v>62</v>
      </c>
      <c r="E51" s="359">
        <v>38</v>
      </c>
      <c r="F51" s="359">
        <v>0</v>
      </c>
      <c r="G51" s="359">
        <v>0</v>
      </c>
      <c r="H51" s="359">
        <v>86</v>
      </c>
      <c r="I51" s="359">
        <v>32</v>
      </c>
      <c r="J51" s="359">
        <v>0</v>
      </c>
      <c r="K51" s="359">
        <v>0</v>
      </c>
      <c r="L51" s="359">
        <v>66</v>
      </c>
      <c r="M51" s="359">
        <v>45</v>
      </c>
      <c r="N51" s="359">
        <v>0</v>
      </c>
      <c r="O51" s="359">
        <v>0</v>
      </c>
      <c r="P51" s="359">
        <v>66</v>
      </c>
      <c r="Q51" s="359">
        <v>28</v>
      </c>
      <c r="R51" s="359">
        <f t="shared" si="116"/>
        <v>499</v>
      </c>
      <c r="S51" s="360">
        <f t="shared" si="117"/>
        <v>232</v>
      </c>
      <c r="U51" s="363" t="s">
        <v>17</v>
      </c>
      <c r="V51" s="367">
        <v>4</v>
      </c>
      <c r="W51" s="367">
        <v>1</v>
      </c>
      <c r="X51" s="367">
        <v>0</v>
      </c>
      <c r="Y51" s="367">
        <v>0</v>
      </c>
      <c r="Z51" s="367">
        <v>0</v>
      </c>
      <c r="AA51" s="367">
        <v>0</v>
      </c>
      <c r="AB51" s="367">
        <v>6</v>
      </c>
      <c r="AC51" s="367">
        <v>2</v>
      </c>
      <c r="AD51" s="367">
        <v>0</v>
      </c>
      <c r="AE51" s="367">
        <v>0</v>
      </c>
      <c r="AF51" s="367">
        <v>17</v>
      </c>
      <c r="AG51" s="367">
        <v>11</v>
      </c>
      <c r="AH51" s="367">
        <v>0</v>
      </c>
      <c r="AI51" s="367">
        <v>0</v>
      </c>
      <c r="AJ51" s="367">
        <v>19</v>
      </c>
      <c r="AK51" s="367">
        <v>7</v>
      </c>
      <c r="AL51" s="367">
        <f t="shared" si="114"/>
        <v>46</v>
      </c>
      <c r="AM51" s="368">
        <f t="shared" si="115"/>
        <v>21</v>
      </c>
      <c r="AO51" s="363" t="s">
        <v>17</v>
      </c>
      <c r="AP51" s="367">
        <v>4</v>
      </c>
      <c r="AQ51" s="367">
        <v>2</v>
      </c>
      <c r="AR51" s="367"/>
      <c r="AS51" s="367">
        <v>2</v>
      </c>
      <c r="AT51" s="367"/>
      <c r="AU51" s="367">
        <v>2</v>
      </c>
      <c r="AV51" s="367"/>
      <c r="AW51" s="367">
        <v>2</v>
      </c>
      <c r="AX51" s="369">
        <f t="shared" si="118"/>
        <v>12</v>
      </c>
      <c r="AY51" s="367">
        <v>1</v>
      </c>
      <c r="AZ51" s="367">
        <v>11</v>
      </c>
      <c r="BA51" s="367">
        <f t="shared" si="119"/>
        <v>12</v>
      </c>
      <c r="BB51" s="368">
        <v>2</v>
      </c>
      <c r="BD51" s="420" t="s">
        <v>156</v>
      </c>
      <c r="BE51" s="413">
        <v>17</v>
      </c>
      <c r="BF51" s="413">
        <v>4</v>
      </c>
      <c r="BG51" s="413"/>
      <c r="BH51" s="413"/>
      <c r="BI51" s="412">
        <f t="shared" si="120"/>
        <v>21</v>
      </c>
      <c r="BJ51" s="413">
        <v>7</v>
      </c>
      <c r="BK51" s="413"/>
      <c r="BL51" s="423">
        <v>6</v>
      </c>
    </row>
    <row r="52" spans="1:64" s="1" customFormat="1" ht="12.9" customHeight="1">
      <c r="A52" s="363" t="s">
        <v>18</v>
      </c>
      <c r="B52" s="358">
        <v>667</v>
      </c>
      <c r="C52" s="359">
        <v>330</v>
      </c>
      <c r="D52" s="359">
        <v>116</v>
      </c>
      <c r="E52" s="359">
        <v>76</v>
      </c>
      <c r="F52" s="359">
        <v>91</v>
      </c>
      <c r="G52" s="359">
        <v>31</v>
      </c>
      <c r="H52" s="359">
        <v>146</v>
      </c>
      <c r="I52" s="359">
        <v>52</v>
      </c>
      <c r="J52" s="359">
        <v>0</v>
      </c>
      <c r="K52" s="359">
        <v>0</v>
      </c>
      <c r="L52" s="359">
        <v>162</v>
      </c>
      <c r="M52" s="359">
        <v>107</v>
      </c>
      <c r="N52" s="359">
        <v>101</v>
      </c>
      <c r="O52" s="359">
        <v>15</v>
      </c>
      <c r="P52" s="359">
        <v>114</v>
      </c>
      <c r="Q52" s="359">
        <v>44</v>
      </c>
      <c r="R52" s="359">
        <f t="shared" si="116"/>
        <v>1397</v>
      </c>
      <c r="S52" s="360">
        <f t="shared" si="117"/>
        <v>655</v>
      </c>
      <c r="U52" s="363" t="s">
        <v>18</v>
      </c>
      <c r="V52" s="367">
        <v>31</v>
      </c>
      <c r="W52" s="367">
        <v>16</v>
      </c>
      <c r="X52" s="367">
        <v>3</v>
      </c>
      <c r="Y52" s="367">
        <v>1</v>
      </c>
      <c r="Z52" s="367">
        <v>11</v>
      </c>
      <c r="AA52" s="367">
        <v>2</v>
      </c>
      <c r="AB52" s="367">
        <v>23</v>
      </c>
      <c r="AC52" s="367">
        <v>0</v>
      </c>
      <c r="AD52" s="367">
        <v>0</v>
      </c>
      <c r="AE52" s="367">
        <v>0</v>
      </c>
      <c r="AF52" s="367">
        <v>24</v>
      </c>
      <c r="AG52" s="367">
        <v>14</v>
      </c>
      <c r="AH52" s="367">
        <v>28</v>
      </c>
      <c r="AI52" s="367">
        <v>6</v>
      </c>
      <c r="AJ52" s="367">
        <v>37</v>
      </c>
      <c r="AK52" s="367">
        <v>13</v>
      </c>
      <c r="AL52" s="367">
        <f t="shared" si="114"/>
        <v>157</v>
      </c>
      <c r="AM52" s="368">
        <f t="shared" si="115"/>
        <v>52</v>
      </c>
      <c r="AO52" s="363" t="s">
        <v>18</v>
      </c>
      <c r="AP52" s="367">
        <v>16</v>
      </c>
      <c r="AQ52" s="367">
        <v>3</v>
      </c>
      <c r="AR52" s="367">
        <v>2</v>
      </c>
      <c r="AS52" s="367">
        <v>3</v>
      </c>
      <c r="AT52" s="367"/>
      <c r="AU52" s="367">
        <v>4</v>
      </c>
      <c r="AV52" s="367">
        <v>2</v>
      </c>
      <c r="AW52" s="367">
        <v>3</v>
      </c>
      <c r="AX52" s="369">
        <f t="shared" si="118"/>
        <v>33</v>
      </c>
      <c r="AY52" s="367">
        <v>25</v>
      </c>
      <c r="AZ52" s="367">
        <v>1</v>
      </c>
      <c r="BA52" s="367">
        <f t="shared" si="119"/>
        <v>26</v>
      </c>
      <c r="BB52" s="368">
        <v>2</v>
      </c>
      <c r="BD52" s="420" t="s">
        <v>157</v>
      </c>
      <c r="BE52" s="413">
        <v>70</v>
      </c>
      <c r="BF52" s="413"/>
      <c r="BG52" s="413"/>
      <c r="BH52" s="413"/>
      <c r="BI52" s="412">
        <f t="shared" si="120"/>
        <v>70</v>
      </c>
      <c r="BJ52" s="413">
        <v>37</v>
      </c>
      <c r="BK52" s="413"/>
      <c r="BL52" s="423">
        <v>27</v>
      </c>
    </row>
    <row r="53" spans="1:64" s="1" customFormat="1" ht="12.65" customHeight="1">
      <c r="A53" s="363" t="s">
        <v>19</v>
      </c>
      <c r="B53" s="358">
        <v>850</v>
      </c>
      <c r="C53" s="359">
        <v>429</v>
      </c>
      <c r="D53" s="359">
        <v>157</v>
      </c>
      <c r="E53" s="359">
        <v>106</v>
      </c>
      <c r="F53" s="359">
        <v>103</v>
      </c>
      <c r="G53" s="359">
        <v>32</v>
      </c>
      <c r="H53" s="359">
        <v>194</v>
      </c>
      <c r="I53" s="359">
        <v>103</v>
      </c>
      <c r="J53" s="359">
        <v>0</v>
      </c>
      <c r="K53" s="359">
        <v>0</v>
      </c>
      <c r="L53" s="359">
        <v>138</v>
      </c>
      <c r="M53" s="359">
        <v>89</v>
      </c>
      <c r="N53" s="359">
        <v>100</v>
      </c>
      <c r="O53" s="359">
        <v>40</v>
      </c>
      <c r="P53" s="359">
        <v>118</v>
      </c>
      <c r="Q53" s="359">
        <v>51</v>
      </c>
      <c r="R53" s="359">
        <f t="shared" si="116"/>
        <v>1660</v>
      </c>
      <c r="S53" s="360">
        <f t="shared" si="117"/>
        <v>850</v>
      </c>
      <c r="U53" s="363" t="s">
        <v>19</v>
      </c>
      <c r="V53" s="367">
        <v>37</v>
      </c>
      <c r="W53" s="367">
        <v>21</v>
      </c>
      <c r="X53" s="367">
        <v>3</v>
      </c>
      <c r="Y53" s="367">
        <v>1</v>
      </c>
      <c r="Z53" s="367">
        <v>23</v>
      </c>
      <c r="AA53" s="367">
        <v>5</v>
      </c>
      <c r="AB53" s="367">
        <v>20</v>
      </c>
      <c r="AC53" s="367">
        <v>11</v>
      </c>
      <c r="AD53" s="367">
        <v>0</v>
      </c>
      <c r="AE53" s="367">
        <v>0</v>
      </c>
      <c r="AF53" s="367">
        <v>32</v>
      </c>
      <c r="AG53" s="367">
        <v>20</v>
      </c>
      <c r="AH53" s="367">
        <v>23</v>
      </c>
      <c r="AI53" s="367">
        <v>11</v>
      </c>
      <c r="AJ53" s="367">
        <v>44</v>
      </c>
      <c r="AK53" s="367">
        <v>21</v>
      </c>
      <c r="AL53" s="367">
        <f t="shared" si="114"/>
        <v>182</v>
      </c>
      <c r="AM53" s="368">
        <f t="shared" si="115"/>
        <v>90</v>
      </c>
      <c r="AO53" s="363" t="s">
        <v>19</v>
      </c>
      <c r="AP53" s="367">
        <v>18</v>
      </c>
      <c r="AQ53" s="367">
        <v>3</v>
      </c>
      <c r="AR53" s="367">
        <v>2</v>
      </c>
      <c r="AS53" s="367">
        <v>4</v>
      </c>
      <c r="AT53" s="367"/>
      <c r="AU53" s="367">
        <v>3</v>
      </c>
      <c r="AV53" s="367">
        <v>3</v>
      </c>
      <c r="AW53" s="367">
        <v>3</v>
      </c>
      <c r="AX53" s="369">
        <f t="shared" si="118"/>
        <v>36</v>
      </c>
      <c r="AY53" s="367">
        <v>13</v>
      </c>
      <c r="AZ53" s="367">
        <v>5</v>
      </c>
      <c r="BA53" s="367">
        <f t="shared" si="119"/>
        <v>18</v>
      </c>
      <c r="BB53" s="368">
        <v>5</v>
      </c>
      <c r="BD53" s="420" t="s">
        <v>158</v>
      </c>
      <c r="BE53" s="424">
        <v>62</v>
      </c>
      <c r="BF53" s="417">
        <v>6</v>
      </c>
      <c r="BG53" s="421">
        <v>1</v>
      </c>
      <c r="BH53" s="421"/>
      <c r="BI53" s="412">
        <f t="shared" si="120"/>
        <v>69</v>
      </c>
      <c r="BJ53" s="421">
        <v>39</v>
      </c>
      <c r="BK53" s="421">
        <v>7</v>
      </c>
      <c r="BL53" s="422">
        <v>12</v>
      </c>
    </row>
    <row r="54" spans="1:64" s="1" customFormat="1" ht="12.65" customHeight="1">
      <c r="A54" s="363" t="s">
        <v>20</v>
      </c>
      <c r="B54" s="358">
        <v>4425</v>
      </c>
      <c r="C54" s="359">
        <v>2264</v>
      </c>
      <c r="D54" s="359">
        <v>1028</v>
      </c>
      <c r="E54" s="359">
        <v>626</v>
      </c>
      <c r="F54" s="359">
        <v>688</v>
      </c>
      <c r="G54" s="359">
        <v>297</v>
      </c>
      <c r="H54" s="359">
        <v>1381</v>
      </c>
      <c r="I54" s="359">
        <v>706</v>
      </c>
      <c r="J54" s="359">
        <v>0</v>
      </c>
      <c r="K54" s="359">
        <v>0</v>
      </c>
      <c r="L54" s="359">
        <v>1566</v>
      </c>
      <c r="M54" s="359">
        <v>878</v>
      </c>
      <c r="N54" s="359">
        <v>821</v>
      </c>
      <c r="O54" s="359">
        <v>323</v>
      </c>
      <c r="P54" s="359">
        <v>1494</v>
      </c>
      <c r="Q54" s="359">
        <v>713</v>
      </c>
      <c r="R54" s="359">
        <f t="shared" si="116"/>
        <v>11403</v>
      </c>
      <c r="S54" s="360">
        <f t="shared" si="117"/>
        <v>5807</v>
      </c>
      <c r="U54" s="363" t="s">
        <v>20</v>
      </c>
      <c r="V54" s="367">
        <v>204</v>
      </c>
      <c r="W54" s="367">
        <v>107</v>
      </c>
      <c r="X54" s="367">
        <v>243</v>
      </c>
      <c r="Y54" s="367">
        <v>167</v>
      </c>
      <c r="Z54" s="367">
        <v>83</v>
      </c>
      <c r="AA54" s="367">
        <v>37</v>
      </c>
      <c r="AB54" s="367">
        <v>146</v>
      </c>
      <c r="AC54" s="367">
        <v>70</v>
      </c>
      <c r="AD54" s="367">
        <v>0</v>
      </c>
      <c r="AE54" s="367">
        <v>0</v>
      </c>
      <c r="AF54" s="367">
        <v>327</v>
      </c>
      <c r="AG54" s="367">
        <v>175</v>
      </c>
      <c r="AH54" s="367">
        <v>232</v>
      </c>
      <c r="AI54" s="367">
        <v>62</v>
      </c>
      <c r="AJ54" s="367">
        <v>426</v>
      </c>
      <c r="AK54" s="367">
        <v>176</v>
      </c>
      <c r="AL54" s="367">
        <f t="shared" si="114"/>
        <v>1661</v>
      </c>
      <c r="AM54" s="368">
        <f t="shared" si="115"/>
        <v>794</v>
      </c>
      <c r="AO54" s="363" t="s">
        <v>20</v>
      </c>
      <c r="AP54" s="367">
        <v>93</v>
      </c>
      <c r="AQ54" s="367">
        <v>25</v>
      </c>
      <c r="AR54" s="367">
        <v>16</v>
      </c>
      <c r="AS54" s="367">
        <v>31</v>
      </c>
      <c r="AT54" s="367"/>
      <c r="AU54" s="367">
        <v>32</v>
      </c>
      <c r="AV54" s="367">
        <v>18</v>
      </c>
      <c r="AW54" s="367">
        <v>33</v>
      </c>
      <c r="AX54" s="369">
        <f t="shared" si="118"/>
        <v>248</v>
      </c>
      <c r="AY54" s="367">
        <v>238</v>
      </c>
      <c r="AZ54" s="367">
        <v>0</v>
      </c>
      <c r="BA54" s="367">
        <f t="shared" si="119"/>
        <v>238</v>
      </c>
      <c r="BB54" s="368">
        <v>7</v>
      </c>
      <c r="BD54" s="420" t="s">
        <v>159</v>
      </c>
      <c r="BE54" s="425">
        <v>551</v>
      </c>
      <c r="BF54" s="426">
        <v>205</v>
      </c>
      <c r="BG54" s="425"/>
      <c r="BH54" s="411"/>
      <c r="BI54" s="412">
        <f t="shared" si="120"/>
        <v>756</v>
      </c>
      <c r="BJ54" s="413">
        <v>510</v>
      </c>
      <c r="BK54" s="417">
        <v>66</v>
      </c>
      <c r="BL54" s="414">
        <v>116</v>
      </c>
    </row>
    <row r="55" spans="1:64" s="1" customFormat="1" ht="12.65" customHeight="1">
      <c r="A55" s="363" t="s">
        <v>21</v>
      </c>
      <c r="B55" s="358">
        <v>696</v>
      </c>
      <c r="C55" s="359">
        <v>372</v>
      </c>
      <c r="D55" s="359">
        <v>220</v>
      </c>
      <c r="E55" s="359">
        <v>151</v>
      </c>
      <c r="F55" s="359">
        <v>65</v>
      </c>
      <c r="G55" s="359">
        <v>27</v>
      </c>
      <c r="H55" s="359">
        <v>109</v>
      </c>
      <c r="I55" s="359">
        <v>43</v>
      </c>
      <c r="J55" s="359">
        <v>0</v>
      </c>
      <c r="K55" s="359">
        <v>0</v>
      </c>
      <c r="L55" s="359">
        <v>154</v>
      </c>
      <c r="M55" s="359">
        <v>101</v>
      </c>
      <c r="N55" s="359">
        <v>31</v>
      </c>
      <c r="O55" s="359">
        <v>7</v>
      </c>
      <c r="P55" s="359">
        <v>102</v>
      </c>
      <c r="Q55" s="359">
        <v>49</v>
      </c>
      <c r="R55" s="359">
        <f t="shared" si="116"/>
        <v>1377</v>
      </c>
      <c r="S55" s="360">
        <f t="shared" si="117"/>
        <v>750</v>
      </c>
      <c r="U55" s="363" t="s">
        <v>21</v>
      </c>
      <c r="V55" s="367">
        <v>29</v>
      </c>
      <c r="W55" s="367">
        <v>19</v>
      </c>
      <c r="X55" s="367">
        <v>14</v>
      </c>
      <c r="Y55" s="367">
        <v>11</v>
      </c>
      <c r="Z55" s="367">
        <v>0</v>
      </c>
      <c r="AA55" s="367">
        <v>0</v>
      </c>
      <c r="AB55" s="367">
        <v>7</v>
      </c>
      <c r="AC55" s="367">
        <v>6</v>
      </c>
      <c r="AD55" s="367">
        <v>0</v>
      </c>
      <c r="AE55" s="367">
        <v>0</v>
      </c>
      <c r="AF55" s="367">
        <v>26</v>
      </c>
      <c r="AG55" s="367">
        <v>18</v>
      </c>
      <c r="AH55" s="367">
        <v>8</v>
      </c>
      <c r="AI55" s="367">
        <v>2</v>
      </c>
      <c r="AJ55" s="367">
        <v>42</v>
      </c>
      <c r="AK55" s="367">
        <v>23</v>
      </c>
      <c r="AL55" s="367">
        <f t="shared" si="114"/>
        <v>126</v>
      </c>
      <c r="AM55" s="368">
        <f t="shared" si="115"/>
        <v>79</v>
      </c>
      <c r="AO55" s="363" t="s">
        <v>21</v>
      </c>
      <c r="AP55" s="366">
        <v>15</v>
      </c>
      <c r="AQ55" s="366">
        <v>6</v>
      </c>
      <c r="AR55" s="366">
        <v>3</v>
      </c>
      <c r="AS55" s="366">
        <v>3</v>
      </c>
      <c r="AT55" s="366"/>
      <c r="AU55" s="366">
        <v>4</v>
      </c>
      <c r="AV55" s="366">
        <v>2</v>
      </c>
      <c r="AW55" s="366">
        <v>3</v>
      </c>
      <c r="AX55" s="369">
        <f t="shared" si="118"/>
        <v>36</v>
      </c>
      <c r="AY55" s="366">
        <v>26</v>
      </c>
      <c r="AZ55" s="366">
        <v>9</v>
      </c>
      <c r="BA55" s="367">
        <f t="shared" si="119"/>
        <v>35</v>
      </c>
      <c r="BB55" s="393">
        <v>5</v>
      </c>
      <c r="BD55" s="420" t="s">
        <v>160</v>
      </c>
      <c r="BE55" s="412">
        <v>46</v>
      </c>
      <c r="BF55" s="412">
        <v>8</v>
      </c>
      <c r="BG55" s="413"/>
      <c r="BH55" s="413"/>
      <c r="BI55" s="412">
        <f t="shared" si="120"/>
        <v>54</v>
      </c>
      <c r="BJ55" s="413">
        <v>22</v>
      </c>
      <c r="BK55" s="417">
        <v>4</v>
      </c>
      <c r="BL55" s="414">
        <v>16</v>
      </c>
    </row>
    <row r="56" spans="1:64" s="1" customFormat="1" ht="12.65" customHeight="1">
      <c r="A56" s="362" t="s">
        <v>22</v>
      </c>
      <c r="B56" s="358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59"/>
      <c r="R56" s="359">
        <f t="shared" si="116"/>
        <v>0</v>
      </c>
      <c r="S56" s="360">
        <f t="shared" si="117"/>
        <v>0</v>
      </c>
      <c r="U56" s="362" t="s">
        <v>22</v>
      </c>
      <c r="V56" s="379"/>
      <c r="W56" s="379"/>
      <c r="X56" s="379"/>
      <c r="Y56" s="379"/>
      <c r="Z56" s="379"/>
      <c r="AA56" s="379"/>
      <c r="AB56" s="379"/>
      <c r="AC56" s="379"/>
      <c r="AD56" s="379"/>
      <c r="AE56" s="379"/>
      <c r="AF56" s="379"/>
      <c r="AG56" s="379"/>
      <c r="AH56" s="379"/>
      <c r="AI56" s="379"/>
      <c r="AJ56" s="379"/>
      <c r="AK56" s="379"/>
      <c r="AL56" s="367">
        <f t="shared" si="114"/>
        <v>0</v>
      </c>
      <c r="AM56" s="368">
        <f t="shared" si="115"/>
        <v>0</v>
      </c>
      <c r="AO56" s="362" t="s">
        <v>22</v>
      </c>
      <c r="AP56" s="369"/>
      <c r="AQ56" s="369"/>
      <c r="AR56" s="369"/>
      <c r="AS56" s="369"/>
      <c r="AT56" s="369"/>
      <c r="AU56" s="369"/>
      <c r="AV56" s="369"/>
      <c r="AW56" s="369"/>
      <c r="AX56" s="369">
        <f t="shared" si="118"/>
        <v>0</v>
      </c>
      <c r="AY56" s="369"/>
      <c r="AZ56" s="369"/>
      <c r="BA56" s="367">
        <f t="shared" si="119"/>
        <v>0</v>
      </c>
      <c r="BB56" s="394"/>
      <c r="BD56" s="418" t="s">
        <v>22</v>
      </c>
      <c r="BE56" s="411"/>
      <c r="BF56" s="411"/>
      <c r="BG56" s="411"/>
      <c r="BH56" s="411"/>
      <c r="BI56" s="412">
        <f t="shared" si="120"/>
        <v>0</v>
      </c>
      <c r="BJ56" s="415"/>
      <c r="BK56" s="411"/>
      <c r="BL56" s="419"/>
    </row>
    <row r="57" spans="1:64" s="1" customFormat="1" ht="12.65" customHeight="1">
      <c r="A57" s="363" t="s">
        <v>278</v>
      </c>
      <c r="B57" s="358">
        <v>887</v>
      </c>
      <c r="C57" s="359">
        <v>353</v>
      </c>
      <c r="D57" s="359">
        <v>298</v>
      </c>
      <c r="E57" s="359">
        <v>162</v>
      </c>
      <c r="F57" s="359">
        <v>14</v>
      </c>
      <c r="G57" s="359">
        <v>0</v>
      </c>
      <c r="H57" s="359">
        <v>139</v>
      </c>
      <c r="I57" s="359">
        <v>35</v>
      </c>
      <c r="J57" s="359">
        <v>0</v>
      </c>
      <c r="K57" s="359">
        <v>0</v>
      </c>
      <c r="L57" s="359">
        <v>299</v>
      </c>
      <c r="M57" s="359">
        <v>150</v>
      </c>
      <c r="N57" s="359">
        <v>12</v>
      </c>
      <c r="O57" s="359">
        <v>1</v>
      </c>
      <c r="P57" s="359">
        <v>152</v>
      </c>
      <c r="Q57" s="359">
        <v>41</v>
      </c>
      <c r="R57" s="359">
        <f t="shared" si="116"/>
        <v>1801</v>
      </c>
      <c r="S57" s="360">
        <f t="shared" si="117"/>
        <v>742</v>
      </c>
      <c r="U57" s="363" t="s">
        <v>278</v>
      </c>
      <c r="V57" s="367">
        <v>65</v>
      </c>
      <c r="W57" s="367">
        <v>19</v>
      </c>
      <c r="X57" s="367">
        <v>0</v>
      </c>
      <c r="Y57" s="367">
        <v>0</v>
      </c>
      <c r="Z57" s="367">
        <v>0</v>
      </c>
      <c r="AA57" s="367">
        <v>0</v>
      </c>
      <c r="AB57" s="367">
        <v>2</v>
      </c>
      <c r="AC57" s="367">
        <v>0</v>
      </c>
      <c r="AD57" s="367">
        <v>0</v>
      </c>
      <c r="AE57" s="367">
        <v>0</v>
      </c>
      <c r="AF57" s="367">
        <v>61</v>
      </c>
      <c r="AG57" s="367">
        <v>29</v>
      </c>
      <c r="AH57" s="367">
        <v>5</v>
      </c>
      <c r="AI57" s="367">
        <v>1</v>
      </c>
      <c r="AJ57" s="367">
        <v>49</v>
      </c>
      <c r="AK57" s="367">
        <v>17</v>
      </c>
      <c r="AL57" s="367">
        <f t="shared" si="114"/>
        <v>182</v>
      </c>
      <c r="AM57" s="368">
        <f t="shared" si="115"/>
        <v>66</v>
      </c>
      <c r="AO57" s="363" t="s">
        <v>278</v>
      </c>
      <c r="AP57" s="398">
        <v>8</v>
      </c>
      <c r="AQ57" s="398">
        <v>3</v>
      </c>
      <c r="AR57" s="398">
        <v>1</v>
      </c>
      <c r="AS57" s="398">
        <v>2</v>
      </c>
      <c r="AT57" s="398"/>
      <c r="AU57" s="398">
        <v>3</v>
      </c>
      <c r="AV57" s="398">
        <v>1</v>
      </c>
      <c r="AW57" s="398">
        <v>2</v>
      </c>
      <c r="AX57" s="369">
        <f t="shared" si="118"/>
        <v>20</v>
      </c>
      <c r="AY57" s="398">
        <v>15</v>
      </c>
      <c r="AZ57" s="398">
        <v>2</v>
      </c>
      <c r="BA57" s="367">
        <f t="shared" si="119"/>
        <v>17</v>
      </c>
      <c r="BB57" s="399">
        <v>1</v>
      </c>
      <c r="BD57" s="420" t="s">
        <v>162</v>
      </c>
      <c r="BE57" s="413">
        <v>27</v>
      </c>
      <c r="BF57" s="413">
        <v>12</v>
      </c>
      <c r="BG57" s="424"/>
      <c r="BH57" s="424"/>
      <c r="BI57" s="412">
        <f t="shared" si="120"/>
        <v>39</v>
      </c>
      <c r="BJ57" s="417">
        <v>12</v>
      </c>
      <c r="BK57" s="413">
        <v>10</v>
      </c>
      <c r="BL57" s="423">
        <v>1</v>
      </c>
    </row>
    <row r="58" spans="1:64" s="1" customFormat="1" ht="12.65" customHeight="1">
      <c r="A58" s="363" t="s">
        <v>279</v>
      </c>
      <c r="B58" s="358">
        <v>376</v>
      </c>
      <c r="C58" s="359">
        <v>144</v>
      </c>
      <c r="D58" s="359">
        <v>70</v>
      </c>
      <c r="E58" s="359">
        <v>32</v>
      </c>
      <c r="F58" s="359">
        <v>0</v>
      </c>
      <c r="G58" s="359">
        <v>0</v>
      </c>
      <c r="H58" s="359">
        <v>52</v>
      </c>
      <c r="I58" s="359">
        <v>9</v>
      </c>
      <c r="J58" s="359">
        <v>0</v>
      </c>
      <c r="K58" s="359">
        <v>0</v>
      </c>
      <c r="L58" s="359">
        <v>48</v>
      </c>
      <c r="M58" s="359">
        <v>26</v>
      </c>
      <c r="N58" s="359">
        <v>0</v>
      </c>
      <c r="O58" s="359">
        <v>0</v>
      </c>
      <c r="P58" s="359">
        <v>47</v>
      </c>
      <c r="Q58" s="359">
        <v>9</v>
      </c>
      <c r="R58" s="359">
        <f t="shared" si="116"/>
        <v>593</v>
      </c>
      <c r="S58" s="360">
        <f t="shared" si="117"/>
        <v>220</v>
      </c>
      <c r="U58" s="363" t="s">
        <v>279</v>
      </c>
      <c r="V58" s="367">
        <v>25</v>
      </c>
      <c r="W58" s="367">
        <v>12</v>
      </c>
      <c r="X58" s="367">
        <v>20</v>
      </c>
      <c r="Y58" s="367">
        <v>8</v>
      </c>
      <c r="Z58" s="367">
        <v>0</v>
      </c>
      <c r="AA58" s="367">
        <v>0</v>
      </c>
      <c r="AB58" s="367">
        <v>10</v>
      </c>
      <c r="AC58" s="367">
        <v>2</v>
      </c>
      <c r="AD58" s="367">
        <v>0</v>
      </c>
      <c r="AE58" s="367">
        <v>0</v>
      </c>
      <c r="AF58" s="367">
        <v>2</v>
      </c>
      <c r="AG58" s="367">
        <v>1</v>
      </c>
      <c r="AH58" s="367">
        <v>0</v>
      </c>
      <c r="AI58" s="367">
        <v>0</v>
      </c>
      <c r="AJ58" s="367">
        <v>11</v>
      </c>
      <c r="AK58" s="367">
        <v>4</v>
      </c>
      <c r="AL58" s="367">
        <f t="shared" si="114"/>
        <v>68</v>
      </c>
      <c r="AM58" s="368">
        <f t="shared" si="115"/>
        <v>27</v>
      </c>
      <c r="AO58" s="363" t="s">
        <v>279</v>
      </c>
      <c r="AP58" s="367">
        <v>6</v>
      </c>
      <c r="AQ58" s="367">
        <v>2</v>
      </c>
      <c r="AR58" s="367"/>
      <c r="AS58" s="367">
        <v>2</v>
      </c>
      <c r="AT58" s="367"/>
      <c r="AU58" s="367">
        <v>1</v>
      </c>
      <c r="AV58" s="367"/>
      <c r="AW58" s="367">
        <v>1</v>
      </c>
      <c r="AX58" s="369">
        <f t="shared" si="118"/>
        <v>12</v>
      </c>
      <c r="AY58" s="367">
        <v>9</v>
      </c>
      <c r="AZ58" s="367">
        <v>0</v>
      </c>
      <c r="BA58" s="367">
        <f t="shared" si="119"/>
        <v>9</v>
      </c>
      <c r="BB58" s="368">
        <v>1</v>
      </c>
      <c r="BD58" s="420" t="s">
        <v>163</v>
      </c>
      <c r="BE58" s="413">
        <v>13</v>
      </c>
      <c r="BF58" s="413">
        <v>9</v>
      </c>
      <c r="BG58" s="424"/>
      <c r="BH58" s="424"/>
      <c r="BI58" s="412">
        <f t="shared" si="120"/>
        <v>22</v>
      </c>
      <c r="BJ58" s="417">
        <v>9</v>
      </c>
      <c r="BK58" s="413">
        <v>1</v>
      </c>
      <c r="BL58" s="423">
        <v>6</v>
      </c>
    </row>
    <row r="59" spans="1:64" s="1" customFormat="1" ht="12.65" customHeight="1">
      <c r="A59" s="363" t="s">
        <v>280</v>
      </c>
      <c r="B59" s="358">
        <v>238</v>
      </c>
      <c r="C59" s="359">
        <v>77</v>
      </c>
      <c r="D59" s="359">
        <v>58</v>
      </c>
      <c r="E59" s="359">
        <v>21</v>
      </c>
      <c r="F59" s="359">
        <v>16</v>
      </c>
      <c r="G59" s="359">
        <v>0</v>
      </c>
      <c r="H59" s="359">
        <v>61</v>
      </c>
      <c r="I59" s="359">
        <v>14</v>
      </c>
      <c r="J59" s="359">
        <v>0</v>
      </c>
      <c r="K59" s="359">
        <v>0</v>
      </c>
      <c r="L59" s="359">
        <v>34</v>
      </c>
      <c r="M59" s="359">
        <v>14</v>
      </c>
      <c r="N59" s="359">
        <v>7</v>
      </c>
      <c r="O59" s="359">
        <v>0</v>
      </c>
      <c r="P59" s="359">
        <v>42</v>
      </c>
      <c r="Q59" s="359">
        <v>11</v>
      </c>
      <c r="R59" s="359">
        <f t="shared" si="116"/>
        <v>456</v>
      </c>
      <c r="S59" s="360">
        <f t="shared" si="117"/>
        <v>137</v>
      </c>
      <c r="U59" s="363" t="s">
        <v>280</v>
      </c>
      <c r="V59" s="367">
        <v>17</v>
      </c>
      <c r="W59" s="367">
        <v>4</v>
      </c>
      <c r="X59" s="367">
        <v>17</v>
      </c>
      <c r="Y59" s="367">
        <v>8</v>
      </c>
      <c r="Z59" s="367">
        <v>5</v>
      </c>
      <c r="AA59" s="367">
        <v>0</v>
      </c>
      <c r="AB59" s="367">
        <v>14</v>
      </c>
      <c r="AC59" s="367">
        <v>8</v>
      </c>
      <c r="AD59" s="367">
        <v>0</v>
      </c>
      <c r="AE59" s="367">
        <v>0</v>
      </c>
      <c r="AF59" s="367">
        <v>20</v>
      </c>
      <c r="AG59" s="367">
        <v>12</v>
      </c>
      <c r="AH59" s="367">
        <v>0</v>
      </c>
      <c r="AI59" s="367">
        <v>0</v>
      </c>
      <c r="AJ59" s="367">
        <v>14</v>
      </c>
      <c r="AK59" s="367">
        <v>5</v>
      </c>
      <c r="AL59" s="367">
        <f t="shared" si="114"/>
        <v>87</v>
      </c>
      <c r="AM59" s="368">
        <f t="shared" si="115"/>
        <v>37</v>
      </c>
      <c r="AO59" s="363" t="s">
        <v>280</v>
      </c>
      <c r="AP59" s="367">
        <v>5</v>
      </c>
      <c r="AQ59" s="367">
        <v>1</v>
      </c>
      <c r="AR59" s="367">
        <v>1</v>
      </c>
      <c r="AS59" s="367">
        <v>1</v>
      </c>
      <c r="AT59" s="367"/>
      <c r="AU59" s="367">
        <v>1</v>
      </c>
      <c r="AV59" s="367">
        <v>1</v>
      </c>
      <c r="AW59" s="367">
        <v>1</v>
      </c>
      <c r="AX59" s="369">
        <f t="shared" si="118"/>
        <v>11</v>
      </c>
      <c r="AY59" s="367">
        <v>8</v>
      </c>
      <c r="AZ59" s="367">
        <v>3</v>
      </c>
      <c r="BA59" s="367">
        <f t="shared" si="119"/>
        <v>11</v>
      </c>
      <c r="BB59" s="368">
        <v>1</v>
      </c>
      <c r="BD59" s="420" t="s">
        <v>164</v>
      </c>
      <c r="BE59" s="413">
        <v>21</v>
      </c>
      <c r="BF59" s="413">
        <v>6</v>
      </c>
      <c r="BG59" s="424"/>
      <c r="BH59" s="424"/>
      <c r="BI59" s="412">
        <f t="shared" si="120"/>
        <v>27</v>
      </c>
      <c r="BJ59" s="417">
        <v>6</v>
      </c>
      <c r="BK59" s="413">
        <v>2</v>
      </c>
      <c r="BL59" s="423">
        <v>11</v>
      </c>
    </row>
    <row r="60" spans="1:64" s="1" customFormat="1" ht="12.65" customHeight="1">
      <c r="A60" s="363" t="s">
        <v>165</v>
      </c>
      <c r="B60" s="358">
        <v>153</v>
      </c>
      <c r="C60" s="359">
        <v>71</v>
      </c>
      <c r="D60" s="359">
        <v>34</v>
      </c>
      <c r="E60" s="359">
        <v>18</v>
      </c>
      <c r="F60" s="359">
        <v>0</v>
      </c>
      <c r="G60" s="359">
        <v>0</v>
      </c>
      <c r="H60" s="359">
        <v>29</v>
      </c>
      <c r="I60" s="359">
        <v>15</v>
      </c>
      <c r="J60" s="359">
        <v>0</v>
      </c>
      <c r="K60" s="359">
        <v>0</v>
      </c>
      <c r="L60" s="359">
        <v>51</v>
      </c>
      <c r="M60" s="359">
        <v>24</v>
      </c>
      <c r="N60" s="359">
        <v>0</v>
      </c>
      <c r="O60" s="359">
        <v>0</v>
      </c>
      <c r="P60" s="359">
        <v>17</v>
      </c>
      <c r="Q60" s="359">
        <v>7</v>
      </c>
      <c r="R60" s="359">
        <f t="shared" si="116"/>
        <v>284</v>
      </c>
      <c r="S60" s="360">
        <f t="shared" si="117"/>
        <v>135</v>
      </c>
      <c r="U60" s="363" t="s">
        <v>165</v>
      </c>
      <c r="V60" s="367">
        <v>16</v>
      </c>
      <c r="W60" s="367">
        <v>9</v>
      </c>
      <c r="X60" s="367">
        <v>2</v>
      </c>
      <c r="Y60" s="367">
        <v>0</v>
      </c>
      <c r="Z60" s="367">
        <v>0</v>
      </c>
      <c r="AA60" s="367">
        <v>0</v>
      </c>
      <c r="AB60" s="367">
        <v>1</v>
      </c>
      <c r="AC60" s="367">
        <v>0</v>
      </c>
      <c r="AD60" s="367">
        <v>0</v>
      </c>
      <c r="AE60" s="367">
        <v>0</v>
      </c>
      <c r="AF60" s="367">
        <v>14</v>
      </c>
      <c r="AG60" s="367">
        <v>6</v>
      </c>
      <c r="AH60" s="367">
        <v>0</v>
      </c>
      <c r="AI60" s="367">
        <v>0</v>
      </c>
      <c r="AJ60" s="367">
        <v>1</v>
      </c>
      <c r="AK60" s="367">
        <v>0</v>
      </c>
      <c r="AL60" s="367">
        <f t="shared" si="114"/>
        <v>34</v>
      </c>
      <c r="AM60" s="368">
        <f t="shared" si="115"/>
        <v>15</v>
      </c>
      <c r="AO60" s="363" t="s">
        <v>165</v>
      </c>
      <c r="AP60" s="367">
        <v>3</v>
      </c>
      <c r="AQ60" s="367">
        <v>1</v>
      </c>
      <c r="AR60" s="367"/>
      <c r="AS60" s="367">
        <v>1</v>
      </c>
      <c r="AT60" s="367"/>
      <c r="AU60" s="367">
        <v>1</v>
      </c>
      <c r="AV60" s="367"/>
      <c r="AW60" s="367">
        <v>1</v>
      </c>
      <c r="AX60" s="369">
        <f t="shared" si="118"/>
        <v>7</v>
      </c>
      <c r="AY60" s="367">
        <v>5</v>
      </c>
      <c r="AZ60" s="367">
        <v>2</v>
      </c>
      <c r="BA60" s="367">
        <f t="shared" si="119"/>
        <v>7</v>
      </c>
      <c r="BB60" s="368">
        <v>1</v>
      </c>
      <c r="BD60" s="420" t="s">
        <v>165</v>
      </c>
      <c r="BE60" s="413">
        <v>9</v>
      </c>
      <c r="BF60" s="413">
        <v>1</v>
      </c>
      <c r="BG60" s="424"/>
      <c r="BH60" s="424"/>
      <c r="BI60" s="412">
        <f t="shared" si="120"/>
        <v>10</v>
      </c>
      <c r="BJ60" s="417">
        <v>5</v>
      </c>
      <c r="BK60" s="413"/>
      <c r="BL60" s="423">
        <v>4</v>
      </c>
    </row>
    <row r="61" spans="1:64" s="1" customFormat="1" ht="12.65" customHeight="1">
      <c r="A61" s="364" t="s">
        <v>281</v>
      </c>
      <c r="B61" s="365">
        <v>275</v>
      </c>
      <c r="C61" s="366">
        <v>98</v>
      </c>
      <c r="D61" s="366">
        <v>64</v>
      </c>
      <c r="E61" s="366">
        <v>28</v>
      </c>
      <c r="F61" s="366">
        <v>0</v>
      </c>
      <c r="G61" s="366">
        <v>0</v>
      </c>
      <c r="H61" s="366">
        <v>65</v>
      </c>
      <c r="I61" s="366">
        <v>24</v>
      </c>
      <c r="J61" s="366">
        <v>0</v>
      </c>
      <c r="K61" s="366">
        <v>0</v>
      </c>
      <c r="L61" s="366">
        <v>67</v>
      </c>
      <c r="M61" s="366">
        <v>26</v>
      </c>
      <c r="N61" s="366">
        <v>0</v>
      </c>
      <c r="O61" s="366">
        <v>0</v>
      </c>
      <c r="P61" s="366">
        <v>21</v>
      </c>
      <c r="Q61" s="366">
        <v>3</v>
      </c>
      <c r="R61" s="367">
        <f t="shared" si="116"/>
        <v>492</v>
      </c>
      <c r="S61" s="368">
        <f t="shared" si="117"/>
        <v>179</v>
      </c>
      <c r="U61" s="363" t="s">
        <v>281</v>
      </c>
      <c r="V61" s="367">
        <v>14</v>
      </c>
      <c r="W61" s="367">
        <v>6</v>
      </c>
      <c r="X61" s="367">
        <v>7</v>
      </c>
      <c r="Y61" s="367">
        <v>1</v>
      </c>
      <c r="Z61" s="367">
        <v>0</v>
      </c>
      <c r="AA61" s="367">
        <v>0</v>
      </c>
      <c r="AB61" s="367">
        <v>8</v>
      </c>
      <c r="AC61" s="367">
        <v>2</v>
      </c>
      <c r="AD61" s="367">
        <v>0</v>
      </c>
      <c r="AE61" s="367">
        <v>0</v>
      </c>
      <c r="AF61" s="367">
        <v>20</v>
      </c>
      <c r="AG61" s="367">
        <v>9</v>
      </c>
      <c r="AH61" s="367">
        <v>0</v>
      </c>
      <c r="AI61" s="367">
        <v>0</v>
      </c>
      <c r="AJ61" s="367">
        <v>4</v>
      </c>
      <c r="AK61" s="367">
        <v>0</v>
      </c>
      <c r="AL61" s="367">
        <f t="shared" si="114"/>
        <v>53</v>
      </c>
      <c r="AM61" s="368">
        <f t="shared" si="115"/>
        <v>18</v>
      </c>
      <c r="AO61" s="363" t="s">
        <v>281</v>
      </c>
      <c r="AP61" s="367">
        <v>5</v>
      </c>
      <c r="AQ61" s="367">
        <v>1</v>
      </c>
      <c r="AR61" s="367"/>
      <c r="AS61" s="367">
        <v>1</v>
      </c>
      <c r="AT61" s="367"/>
      <c r="AU61" s="367">
        <v>1</v>
      </c>
      <c r="AV61" s="367"/>
      <c r="AW61" s="367">
        <v>1</v>
      </c>
      <c r="AX61" s="369">
        <f t="shared" si="118"/>
        <v>9</v>
      </c>
      <c r="AY61" s="367">
        <v>9</v>
      </c>
      <c r="AZ61" s="367">
        <v>0</v>
      </c>
      <c r="BA61" s="367">
        <f t="shared" si="119"/>
        <v>9</v>
      </c>
      <c r="BB61" s="368">
        <v>1</v>
      </c>
      <c r="BD61" s="420" t="s">
        <v>166</v>
      </c>
      <c r="BE61" s="413">
        <v>15</v>
      </c>
      <c r="BF61" s="413">
        <v>2</v>
      </c>
      <c r="BG61" s="424"/>
      <c r="BH61" s="424"/>
      <c r="BI61" s="412">
        <f t="shared" si="120"/>
        <v>17</v>
      </c>
      <c r="BJ61" s="417">
        <v>12</v>
      </c>
      <c r="BK61" s="413">
        <v>1</v>
      </c>
      <c r="BL61" s="423">
        <v>6</v>
      </c>
    </row>
    <row r="62" spans="1:64" s="1" customFormat="1" ht="12.65" customHeight="1">
      <c r="A62" s="363" t="s">
        <v>167</v>
      </c>
      <c r="B62" s="369">
        <v>613</v>
      </c>
      <c r="C62" s="369">
        <v>263</v>
      </c>
      <c r="D62" s="369">
        <v>87</v>
      </c>
      <c r="E62" s="369">
        <v>38</v>
      </c>
      <c r="F62" s="369">
        <v>14</v>
      </c>
      <c r="G62" s="369">
        <v>0</v>
      </c>
      <c r="H62" s="369">
        <v>115</v>
      </c>
      <c r="I62" s="369">
        <v>37</v>
      </c>
      <c r="J62" s="369">
        <v>0</v>
      </c>
      <c r="K62" s="369">
        <v>0</v>
      </c>
      <c r="L62" s="369">
        <v>65</v>
      </c>
      <c r="M62" s="369">
        <v>35</v>
      </c>
      <c r="N62" s="369">
        <v>8</v>
      </c>
      <c r="O62" s="369">
        <v>1</v>
      </c>
      <c r="P62" s="369">
        <v>45</v>
      </c>
      <c r="Q62" s="369">
        <v>11</v>
      </c>
      <c r="R62" s="367">
        <f t="shared" si="116"/>
        <v>947</v>
      </c>
      <c r="S62" s="368">
        <f t="shared" si="117"/>
        <v>385</v>
      </c>
      <c r="U62" s="363" t="s">
        <v>167</v>
      </c>
      <c r="V62" s="367">
        <v>30</v>
      </c>
      <c r="W62" s="367">
        <v>16</v>
      </c>
      <c r="X62" s="367">
        <v>10</v>
      </c>
      <c r="Y62" s="367">
        <v>4</v>
      </c>
      <c r="Z62" s="367">
        <v>0</v>
      </c>
      <c r="AA62" s="367">
        <v>0</v>
      </c>
      <c r="AB62" s="367">
        <v>11</v>
      </c>
      <c r="AC62" s="367">
        <v>4</v>
      </c>
      <c r="AD62" s="367">
        <v>0</v>
      </c>
      <c r="AE62" s="367">
        <v>0</v>
      </c>
      <c r="AF62" s="367">
        <v>2</v>
      </c>
      <c r="AG62" s="367">
        <v>0</v>
      </c>
      <c r="AH62" s="367">
        <v>2</v>
      </c>
      <c r="AI62" s="367">
        <v>0</v>
      </c>
      <c r="AJ62" s="367">
        <v>20</v>
      </c>
      <c r="AK62" s="367">
        <v>4</v>
      </c>
      <c r="AL62" s="367">
        <f t="shared" si="114"/>
        <v>75</v>
      </c>
      <c r="AM62" s="368">
        <f t="shared" si="115"/>
        <v>28</v>
      </c>
      <c r="AO62" s="363" t="s">
        <v>167</v>
      </c>
      <c r="AP62" s="366">
        <v>12</v>
      </c>
      <c r="AQ62" s="366">
        <v>2</v>
      </c>
      <c r="AR62" s="366">
        <v>1</v>
      </c>
      <c r="AS62" s="366">
        <v>2</v>
      </c>
      <c r="AT62" s="366"/>
      <c r="AU62" s="366">
        <v>1</v>
      </c>
      <c r="AV62" s="366">
        <v>1</v>
      </c>
      <c r="AW62" s="366">
        <v>1</v>
      </c>
      <c r="AX62" s="369">
        <f t="shared" si="118"/>
        <v>20</v>
      </c>
      <c r="AY62" s="366">
        <v>11</v>
      </c>
      <c r="AZ62" s="366">
        <v>5</v>
      </c>
      <c r="BA62" s="367">
        <f t="shared" si="119"/>
        <v>16</v>
      </c>
      <c r="BB62" s="393">
        <v>1</v>
      </c>
      <c r="BD62" s="420" t="s">
        <v>167</v>
      </c>
      <c r="BE62" s="413">
        <v>20</v>
      </c>
      <c r="BF62" s="413">
        <v>15</v>
      </c>
      <c r="BG62" s="424"/>
      <c r="BH62" s="424"/>
      <c r="BI62" s="412">
        <f t="shared" si="120"/>
        <v>35</v>
      </c>
      <c r="BJ62" s="417">
        <v>15</v>
      </c>
      <c r="BK62" s="413"/>
      <c r="BL62" s="423">
        <v>9</v>
      </c>
    </row>
    <row r="63" spans="1:64" s="1" customFormat="1" ht="12.65" customHeight="1">
      <c r="A63" s="362" t="s">
        <v>29</v>
      </c>
      <c r="B63" s="370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>
        <f t="shared" si="116"/>
        <v>0</v>
      </c>
      <c r="S63" s="368">
        <f t="shared" si="117"/>
        <v>0</v>
      </c>
      <c r="U63" s="362" t="s">
        <v>29</v>
      </c>
      <c r="V63" s="379"/>
      <c r="W63" s="379"/>
      <c r="X63" s="379"/>
      <c r="Y63" s="379"/>
      <c r="Z63" s="379"/>
      <c r="AA63" s="379"/>
      <c r="AB63" s="379"/>
      <c r="AC63" s="379"/>
      <c r="AD63" s="379"/>
      <c r="AE63" s="379"/>
      <c r="AF63" s="379"/>
      <c r="AG63" s="379"/>
      <c r="AH63" s="379"/>
      <c r="AI63" s="379"/>
      <c r="AJ63" s="379"/>
      <c r="AK63" s="379"/>
      <c r="AL63" s="367">
        <f t="shared" si="114"/>
        <v>0</v>
      </c>
      <c r="AM63" s="368">
        <f t="shared" si="115"/>
        <v>0</v>
      </c>
      <c r="AO63" s="362" t="s">
        <v>29</v>
      </c>
      <c r="AP63" s="369"/>
      <c r="AQ63" s="369"/>
      <c r="AR63" s="369"/>
      <c r="AS63" s="369"/>
      <c r="AT63" s="369"/>
      <c r="AU63" s="369"/>
      <c r="AV63" s="369"/>
      <c r="AW63" s="369"/>
      <c r="AX63" s="369">
        <f t="shared" si="118"/>
        <v>0</v>
      </c>
      <c r="AY63" s="369"/>
      <c r="AZ63" s="369"/>
      <c r="BA63" s="367">
        <f t="shared" si="119"/>
        <v>0</v>
      </c>
      <c r="BB63" s="394"/>
      <c r="BD63" s="418" t="s">
        <v>29</v>
      </c>
      <c r="BE63" s="411"/>
      <c r="BF63" s="411"/>
      <c r="BG63" s="411"/>
      <c r="BH63" s="411"/>
      <c r="BI63" s="412">
        <f t="shared" si="120"/>
        <v>0</v>
      </c>
      <c r="BJ63" s="415"/>
      <c r="BK63" s="411"/>
      <c r="BL63" s="419"/>
    </row>
    <row r="64" spans="1:64" s="1" customFormat="1" ht="12.65" customHeight="1">
      <c r="A64" s="363" t="s">
        <v>30</v>
      </c>
      <c r="B64" s="370">
        <v>464</v>
      </c>
      <c r="C64" s="367">
        <v>200</v>
      </c>
      <c r="D64" s="367">
        <v>102</v>
      </c>
      <c r="E64" s="367">
        <v>61</v>
      </c>
      <c r="F64" s="367">
        <v>0</v>
      </c>
      <c r="G64" s="367">
        <v>0</v>
      </c>
      <c r="H64" s="367">
        <v>52</v>
      </c>
      <c r="I64" s="367">
        <v>21</v>
      </c>
      <c r="J64" s="367">
        <v>0</v>
      </c>
      <c r="K64" s="367">
        <v>0</v>
      </c>
      <c r="L64" s="367">
        <v>138</v>
      </c>
      <c r="M64" s="367">
        <v>69</v>
      </c>
      <c r="N64" s="367">
        <v>0</v>
      </c>
      <c r="O64" s="367">
        <v>0</v>
      </c>
      <c r="P64" s="367">
        <v>51</v>
      </c>
      <c r="Q64" s="367">
        <v>19</v>
      </c>
      <c r="R64" s="367">
        <f t="shared" si="116"/>
        <v>807</v>
      </c>
      <c r="S64" s="368">
        <f t="shared" si="117"/>
        <v>370</v>
      </c>
      <c r="U64" s="363" t="s">
        <v>30</v>
      </c>
      <c r="V64" s="367">
        <v>35</v>
      </c>
      <c r="W64" s="367">
        <v>12</v>
      </c>
      <c r="X64" s="367">
        <v>9</v>
      </c>
      <c r="Y64" s="367">
        <v>4</v>
      </c>
      <c r="Z64" s="367">
        <v>0</v>
      </c>
      <c r="AA64" s="367">
        <v>0</v>
      </c>
      <c r="AB64" s="367">
        <v>3</v>
      </c>
      <c r="AC64" s="367">
        <v>0</v>
      </c>
      <c r="AD64" s="367">
        <v>0</v>
      </c>
      <c r="AE64" s="367">
        <v>0</v>
      </c>
      <c r="AF64" s="367">
        <v>11</v>
      </c>
      <c r="AG64" s="367">
        <v>6</v>
      </c>
      <c r="AH64" s="367">
        <v>0</v>
      </c>
      <c r="AI64" s="367">
        <v>0</v>
      </c>
      <c r="AJ64" s="367">
        <v>7</v>
      </c>
      <c r="AK64" s="367">
        <v>1</v>
      </c>
      <c r="AL64" s="367">
        <f t="shared" si="114"/>
        <v>65</v>
      </c>
      <c r="AM64" s="368">
        <f t="shared" si="115"/>
        <v>23</v>
      </c>
      <c r="AO64" s="363" t="s">
        <v>30</v>
      </c>
      <c r="AP64" s="398">
        <v>5</v>
      </c>
      <c r="AQ64" s="398">
        <v>2</v>
      </c>
      <c r="AR64" s="398"/>
      <c r="AS64" s="398">
        <v>1</v>
      </c>
      <c r="AT64" s="398"/>
      <c r="AU64" s="398">
        <v>2</v>
      </c>
      <c r="AV64" s="398"/>
      <c r="AW64" s="398">
        <v>1</v>
      </c>
      <c r="AX64" s="369">
        <f t="shared" si="118"/>
        <v>11</v>
      </c>
      <c r="AY64" s="398">
        <v>10</v>
      </c>
      <c r="AZ64" s="398">
        <v>1</v>
      </c>
      <c r="BA64" s="367">
        <f t="shared" si="119"/>
        <v>11</v>
      </c>
      <c r="BB64" s="399">
        <v>2</v>
      </c>
      <c r="BD64" s="420" t="s">
        <v>168</v>
      </c>
      <c r="BE64" s="417">
        <v>11</v>
      </c>
      <c r="BF64" s="417"/>
      <c r="BG64" s="417">
        <v>1</v>
      </c>
      <c r="BH64" s="417"/>
      <c r="BI64" s="412">
        <f t="shared" si="120"/>
        <v>12</v>
      </c>
      <c r="BJ64" s="417">
        <v>4</v>
      </c>
      <c r="BK64" s="421"/>
      <c r="BL64" s="422">
        <v>10</v>
      </c>
    </row>
    <row r="65" spans="1:78" s="1" customFormat="1" ht="12.65" customHeight="1">
      <c r="A65" s="363" t="s">
        <v>31</v>
      </c>
      <c r="B65" s="370">
        <v>68</v>
      </c>
      <c r="C65" s="367">
        <v>34</v>
      </c>
      <c r="D65" s="367">
        <v>51</v>
      </c>
      <c r="E65" s="367">
        <v>34</v>
      </c>
      <c r="F65" s="367"/>
      <c r="G65" s="367"/>
      <c r="H65" s="367">
        <v>23</v>
      </c>
      <c r="I65" s="367">
        <v>11</v>
      </c>
      <c r="J65" s="367"/>
      <c r="K65" s="367"/>
      <c r="L65" s="367">
        <v>37</v>
      </c>
      <c r="M65" s="367">
        <v>17</v>
      </c>
      <c r="N65" s="367"/>
      <c r="O65" s="367"/>
      <c r="P65" s="367"/>
      <c r="Q65" s="367"/>
      <c r="R65" s="367">
        <f t="shared" si="116"/>
        <v>179</v>
      </c>
      <c r="S65" s="368">
        <f t="shared" si="117"/>
        <v>96</v>
      </c>
      <c r="U65" s="363" t="s">
        <v>31</v>
      </c>
      <c r="V65" s="383">
        <v>5</v>
      </c>
      <c r="W65" s="383">
        <v>2</v>
      </c>
      <c r="X65" s="383">
        <v>4</v>
      </c>
      <c r="Y65" s="383">
        <v>1</v>
      </c>
      <c r="Z65" s="383">
        <v>0</v>
      </c>
      <c r="AA65" s="383">
        <v>0</v>
      </c>
      <c r="AB65" s="383">
        <v>3</v>
      </c>
      <c r="AC65" s="383">
        <v>1</v>
      </c>
      <c r="AD65" s="383">
        <v>4</v>
      </c>
      <c r="AE65" s="383">
        <v>2</v>
      </c>
      <c r="AF65" s="383">
        <v>0</v>
      </c>
      <c r="AG65" s="383">
        <v>0</v>
      </c>
      <c r="AH65" s="383">
        <v>0</v>
      </c>
      <c r="AI65" s="383">
        <v>0</v>
      </c>
      <c r="AJ65" s="383">
        <v>11</v>
      </c>
      <c r="AK65" s="383">
        <v>4</v>
      </c>
      <c r="AL65" s="384">
        <f>+V65+X65+Z65+AB65+AD65+AF65+AH65+AJ65</f>
        <v>27</v>
      </c>
      <c r="AM65" s="368">
        <f t="shared" si="115"/>
        <v>10</v>
      </c>
      <c r="AO65" s="363" t="s">
        <v>31</v>
      </c>
      <c r="AP65" s="81">
        <v>2</v>
      </c>
      <c r="AQ65" s="81">
        <v>1</v>
      </c>
      <c r="AR65" s="81">
        <v>0</v>
      </c>
      <c r="AS65" s="81"/>
      <c r="AT65" s="81">
        <v>1</v>
      </c>
      <c r="AU65" s="81">
        <v>1</v>
      </c>
      <c r="AV65" s="81"/>
      <c r="AW65" s="81"/>
      <c r="AX65" s="369">
        <f t="shared" si="118"/>
        <v>5</v>
      </c>
      <c r="AY65" s="369">
        <f t="shared" si="118"/>
        <v>8</v>
      </c>
      <c r="AZ65" s="81">
        <v>4</v>
      </c>
      <c r="BA65" s="81">
        <v>1</v>
      </c>
      <c r="BB65" s="368">
        <v>1</v>
      </c>
      <c r="BD65" s="420" t="s">
        <v>169</v>
      </c>
      <c r="BE65" s="417">
        <v>8</v>
      </c>
      <c r="BF65" s="417">
        <v>1</v>
      </c>
      <c r="BG65" s="417"/>
      <c r="BH65" s="417"/>
      <c r="BI65" s="412">
        <f t="shared" si="120"/>
        <v>9</v>
      </c>
      <c r="BJ65" s="417">
        <v>2</v>
      </c>
      <c r="BK65" s="421"/>
      <c r="BL65" s="422">
        <v>5</v>
      </c>
    </row>
    <row r="66" spans="1:78" s="1" customFormat="1" ht="12.65" customHeight="1">
      <c r="A66" s="363" t="s">
        <v>32</v>
      </c>
      <c r="B66" s="370">
        <v>98</v>
      </c>
      <c r="C66" s="367">
        <v>56</v>
      </c>
      <c r="D66" s="367">
        <v>26</v>
      </c>
      <c r="E66" s="367">
        <v>14</v>
      </c>
      <c r="F66" s="367">
        <v>0</v>
      </c>
      <c r="G66" s="367">
        <v>0</v>
      </c>
      <c r="H66" s="367">
        <v>8</v>
      </c>
      <c r="I66" s="367">
        <v>1</v>
      </c>
      <c r="J66" s="367">
        <v>0</v>
      </c>
      <c r="K66" s="367">
        <v>0</v>
      </c>
      <c r="L66" s="367">
        <v>44</v>
      </c>
      <c r="M66" s="367">
        <v>24</v>
      </c>
      <c r="N66" s="367">
        <v>0</v>
      </c>
      <c r="O66" s="367">
        <v>0</v>
      </c>
      <c r="P66" s="367">
        <v>0</v>
      </c>
      <c r="Q66" s="367">
        <v>0</v>
      </c>
      <c r="R66" s="367">
        <f t="shared" si="116"/>
        <v>176</v>
      </c>
      <c r="S66" s="368">
        <f t="shared" si="117"/>
        <v>95</v>
      </c>
      <c r="U66" s="363" t="s">
        <v>32</v>
      </c>
      <c r="V66" s="367">
        <v>0</v>
      </c>
      <c r="W66" s="367">
        <v>0</v>
      </c>
      <c r="X66" s="367">
        <v>0</v>
      </c>
      <c r="Y66" s="367">
        <v>0</v>
      </c>
      <c r="Z66" s="367">
        <v>0</v>
      </c>
      <c r="AA66" s="367">
        <v>0</v>
      </c>
      <c r="AB66" s="367">
        <v>0</v>
      </c>
      <c r="AC66" s="367">
        <v>0</v>
      </c>
      <c r="AD66" s="367">
        <v>0</v>
      </c>
      <c r="AE66" s="367">
        <v>0</v>
      </c>
      <c r="AF66" s="367">
        <v>0</v>
      </c>
      <c r="AG66" s="367">
        <v>0</v>
      </c>
      <c r="AH66" s="367">
        <v>0</v>
      </c>
      <c r="AI66" s="367">
        <v>0</v>
      </c>
      <c r="AJ66" s="367">
        <v>0</v>
      </c>
      <c r="AK66" s="367">
        <v>0</v>
      </c>
      <c r="AL66" s="367">
        <f t="shared" si="114"/>
        <v>0</v>
      </c>
      <c r="AM66" s="368">
        <f t="shared" si="115"/>
        <v>0</v>
      </c>
      <c r="AO66" s="374" t="s">
        <v>32</v>
      </c>
      <c r="AP66" s="366">
        <v>2</v>
      </c>
      <c r="AQ66" s="366">
        <v>1</v>
      </c>
      <c r="AR66" s="366"/>
      <c r="AS66" s="366">
        <v>1</v>
      </c>
      <c r="AT66" s="366"/>
      <c r="AU66" s="366">
        <v>1</v>
      </c>
      <c r="AV66" s="366"/>
      <c r="AW66" s="366"/>
      <c r="AX66" s="369">
        <f t="shared" si="118"/>
        <v>5</v>
      </c>
      <c r="AY66" s="366">
        <v>6</v>
      </c>
      <c r="AZ66" s="366">
        <v>0</v>
      </c>
      <c r="BA66" s="367">
        <f t="shared" si="119"/>
        <v>6</v>
      </c>
      <c r="BB66" s="393">
        <v>1</v>
      </c>
      <c r="BD66" s="420" t="s">
        <v>170</v>
      </c>
      <c r="BE66" s="417">
        <v>7</v>
      </c>
      <c r="BF66" s="417">
        <v>2</v>
      </c>
      <c r="BG66" s="417"/>
      <c r="BH66" s="417"/>
      <c r="BI66" s="412">
        <f t="shared" si="120"/>
        <v>9</v>
      </c>
      <c r="BJ66" s="417">
        <v>6</v>
      </c>
      <c r="BK66" s="421"/>
      <c r="BL66" s="422">
        <v>7</v>
      </c>
    </row>
    <row r="67" spans="1:78" s="1" customFormat="1" ht="12.65" customHeight="1" thickBot="1">
      <c r="A67" s="245" t="s">
        <v>33</v>
      </c>
      <c r="B67" s="371">
        <v>390</v>
      </c>
      <c r="C67" s="372">
        <v>193</v>
      </c>
      <c r="D67" s="372">
        <v>31</v>
      </c>
      <c r="E67" s="372">
        <v>18</v>
      </c>
      <c r="F67" s="372">
        <v>0</v>
      </c>
      <c r="G67" s="372">
        <v>0</v>
      </c>
      <c r="H67" s="372">
        <v>40</v>
      </c>
      <c r="I67" s="372">
        <v>16</v>
      </c>
      <c r="J67" s="372">
        <v>0</v>
      </c>
      <c r="K67" s="372">
        <v>0</v>
      </c>
      <c r="L67" s="372">
        <v>63</v>
      </c>
      <c r="M67" s="372">
        <v>32</v>
      </c>
      <c r="N67" s="372">
        <v>0</v>
      </c>
      <c r="O67" s="372">
        <v>0</v>
      </c>
      <c r="P67" s="372">
        <v>0</v>
      </c>
      <c r="Q67" s="372">
        <v>0</v>
      </c>
      <c r="R67" s="372">
        <f t="shared" si="116"/>
        <v>524</v>
      </c>
      <c r="S67" s="373">
        <f t="shared" si="117"/>
        <v>259</v>
      </c>
      <c r="U67" s="245" t="s">
        <v>33</v>
      </c>
      <c r="V67" s="372">
        <v>93</v>
      </c>
      <c r="W67" s="372">
        <v>44</v>
      </c>
      <c r="X67" s="372">
        <v>15</v>
      </c>
      <c r="Y67" s="372">
        <v>7</v>
      </c>
      <c r="Z67" s="372">
        <v>0</v>
      </c>
      <c r="AA67" s="372">
        <v>0</v>
      </c>
      <c r="AB67" s="372">
        <v>7</v>
      </c>
      <c r="AC67" s="372">
        <v>4</v>
      </c>
      <c r="AD67" s="372">
        <v>0</v>
      </c>
      <c r="AE67" s="372">
        <v>0</v>
      </c>
      <c r="AF67" s="372">
        <v>14</v>
      </c>
      <c r="AG67" s="372">
        <v>6</v>
      </c>
      <c r="AH67" s="372">
        <v>0</v>
      </c>
      <c r="AI67" s="372">
        <v>0</v>
      </c>
      <c r="AJ67" s="372">
        <v>0</v>
      </c>
      <c r="AK67" s="372">
        <v>0</v>
      </c>
      <c r="AL67" s="372">
        <f t="shared" si="114"/>
        <v>129</v>
      </c>
      <c r="AM67" s="373">
        <f t="shared" si="115"/>
        <v>61</v>
      </c>
      <c r="AO67" s="245" t="s">
        <v>33</v>
      </c>
      <c r="AP67" s="395">
        <v>4</v>
      </c>
      <c r="AQ67" s="395">
        <v>1</v>
      </c>
      <c r="AR67" s="395"/>
      <c r="AS67" s="395">
        <v>1</v>
      </c>
      <c r="AT67" s="395"/>
      <c r="AU67" s="395">
        <v>1</v>
      </c>
      <c r="AV67" s="395"/>
      <c r="AW67" s="395"/>
      <c r="AX67" s="395">
        <f t="shared" si="118"/>
        <v>7</v>
      </c>
      <c r="AY67" s="395">
        <v>4</v>
      </c>
      <c r="AZ67" s="395">
        <v>2</v>
      </c>
      <c r="BA67" s="372">
        <f t="shared" si="119"/>
        <v>6</v>
      </c>
      <c r="BB67" s="402">
        <v>1</v>
      </c>
      <c r="BD67" s="427" t="s">
        <v>171</v>
      </c>
      <c r="BE67" s="428">
        <v>8</v>
      </c>
      <c r="BF67" s="428"/>
      <c r="BG67" s="428"/>
      <c r="BH67" s="428">
        <v>1</v>
      </c>
      <c r="BI67" s="429">
        <f t="shared" si="120"/>
        <v>9</v>
      </c>
      <c r="BJ67" s="428">
        <v>1</v>
      </c>
      <c r="BK67" s="430"/>
      <c r="BL67" s="431">
        <v>8</v>
      </c>
    </row>
    <row r="68" spans="1:78" s="1" customFormat="1" ht="13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U68" s="4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O68" s="4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D68" s="15"/>
      <c r="BE68" s="9"/>
      <c r="BF68" s="9"/>
      <c r="BG68" s="9"/>
      <c r="BH68" s="9"/>
      <c r="BI68" s="11"/>
      <c r="BJ68" s="9"/>
      <c r="BK68" s="12"/>
      <c r="BL68" s="12"/>
    </row>
    <row r="69" spans="1:78" s="1" customFormat="1" ht="13">
      <c r="A69" s="1138" t="s">
        <v>421</v>
      </c>
      <c r="B69" s="1138"/>
      <c r="C69" s="1138"/>
      <c r="D69" s="1138"/>
      <c r="E69" s="1138"/>
      <c r="F69" s="1138"/>
      <c r="G69" s="1138"/>
      <c r="H69" s="1138"/>
      <c r="I69" s="1138"/>
      <c r="J69" s="1138"/>
      <c r="K69" s="1138"/>
      <c r="L69" s="1138"/>
      <c r="M69" s="1138"/>
      <c r="N69" s="1138"/>
      <c r="O69" s="1138"/>
      <c r="P69" s="1138"/>
      <c r="Q69" s="1138"/>
      <c r="R69" s="1138"/>
      <c r="S69" s="1138"/>
      <c r="U69" s="1138" t="s">
        <v>425</v>
      </c>
      <c r="V69" s="1138"/>
      <c r="W69" s="1138"/>
      <c r="X69" s="1138"/>
      <c r="Y69" s="1138"/>
      <c r="Z69" s="1138"/>
      <c r="AA69" s="1138"/>
      <c r="AB69" s="1138"/>
      <c r="AC69" s="1138"/>
      <c r="AD69" s="1138"/>
      <c r="AE69" s="1138"/>
      <c r="AF69" s="1138"/>
      <c r="AG69" s="1138"/>
      <c r="AH69" s="1138"/>
      <c r="AI69" s="1138"/>
      <c r="AJ69" s="1138"/>
      <c r="AK69" s="1138"/>
      <c r="AL69" s="1138"/>
      <c r="AM69" s="1138"/>
      <c r="AN69" s="637"/>
      <c r="AO69" s="1138" t="s">
        <v>428</v>
      </c>
      <c r="AP69" s="1138"/>
      <c r="AQ69" s="1138"/>
      <c r="AR69" s="1138"/>
      <c r="AS69" s="1138"/>
      <c r="AT69" s="1138"/>
      <c r="AU69" s="1138"/>
      <c r="AV69" s="1138"/>
      <c r="AW69" s="1138"/>
      <c r="AX69" s="1138"/>
      <c r="AY69" s="1138"/>
      <c r="AZ69" s="1138"/>
      <c r="BA69" s="1138"/>
      <c r="BB69" s="1138"/>
      <c r="BC69" s="637"/>
      <c r="BD69" s="1138" t="s">
        <v>431</v>
      </c>
      <c r="BE69" s="1138"/>
      <c r="BF69" s="1138"/>
      <c r="BG69" s="1138"/>
      <c r="BH69" s="1138"/>
      <c r="BI69" s="1138"/>
      <c r="BJ69" s="1138"/>
      <c r="BK69" s="1138"/>
      <c r="BL69" s="1138"/>
      <c r="BM69" s="637"/>
      <c r="BN69" s="637"/>
      <c r="BO69" s="637"/>
      <c r="BP69" s="637"/>
      <c r="BQ69" s="637"/>
      <c r="BR69" s="637"/>
      <c r="BS69" s="637"/>
      <c r="BT69" s="637"/>
      <c r="BU69" s="637"/>
      <c r="BV69" s="637"/>
      <c r="BW69" s="637"/>
      <c r="BX69" s="637"/>
      <c r="BY69" s="637"/>
      <c r="BZ69" s="637"/>
    </row>
    <row r="70" spans="1:78" s="1" customFormat="1" ht="13">
      <c r="A70" s="1183" t="s">
        <v>293</v>
      </c>
      <c r="B70" s="1183"/>
      <c r="C70" s="1183"/>
      <c r="D70" s="1183"/>
      <c r="E70" s="1183"/>
      <c r="F70" s="1183"/>
      <c r="G70" s="1183"/>
      <c r="H70" s="1183"/>
      <c r="I70" s="1183"/>
      <c r="J70" s="1183"/>
      <c r="K70" s="1183"/>
      <c r="L70" s="1183"/>
      <c r="M70" s="1183"/>
      <c r="N70" s="1183"/>
      <c r="O70" s="1183"/>
      <c r="P70" s="1183"/>
      <c r="Q70" s="1183"/>
      <c r="R70" s="1183"/>
      <c r="S70" s="1183"/>
      <c r="U70" s="1183" t="s">
        <v>293</v>
      </c>
      <c r="V70" s="1183"/>
      <c r="W70" s="1183"/>
      <c r="X70" s="1183"/>
      <c r="Y70" s="1183"/>
      <c r="Z70" s="1183"/>
      <c r="AA70" s="1183"/>
      <c r="AB70" s="1183"/>
      <c r="AC70" s="1183"/>
      <c r="AD70" s="1183"/>
      <c r="AE70" s="1183"/>
      <c r="AF70" s="1183"/>
      <c r="AG70" s="1183"/>
      <c r="AH70" s="1183"/>
      <c r="AI70" s="1183"/>
      <c r="AJ70" s="1183"/>
      <c r="AK70" s="1183"/>
      <c r="AL70" s="1183"/>
      <c r="AM70" s="1183"/>
      <c r="AN70" s="14"/>
      <c r="AO70" s="1183" t="s">
        <v>293</v>
      </c>
      <c r="AP70" s="1183"/>
      <c r="AQ70" s="1183"/>
      <c r="AR70" s="1183"/>
      <c r="AS70" s="1183"/>
      <c r="AT70" s="1183"/>
      <c r="AU70" s="1183"/>
      <c r="AV70" s="1183"/>
      <c r="AW70" s="1183"/>
      <c r="AX70" s="1183"/>
      <c r="AY70" s="1183"/>
      <c r="AZ70" s="1183"/>
      <c r="BA70" s="1183"/>
      <c r="BB70" s="1183"/>
      <c r="BC70" s="446"/>
      <c r="BD70" s="1183" t="s">
        <v>293</v>
      </c>
      <c r="BE70" s="1183"/>
      <c r="BF70" s="1183"/>
      <c r="BG70" s="1183"/>
      <c r="BH70" s="1183"/>
      <c r="BI70" s="1183"/>
      <c r="BJ70" s="1183"/>
      <c r="BK70" s="1183"/>
      <c r="BL70" s="118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</row>
    <row r="71" spans="1:78" s="1" customFormat="1" ht="7.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BD71" s="3"/>
      <c r="BE71" s="3"/>
      <c r="BF71" s="3"/>
      <c r="BG71" s="3"/>
      <c r="BH71" s="3"/>
      <c r="BI71" s="3"/>
      <c r="BJ71" s="3"/>
      <c r="BK71" s="3"/>
      <c r="BL71" s="3"/>
    </row>
    <row r="72" spans="1:78" s="1" customFormat="1" ht="17.25" customHeight="1">
      <c r="A72" s="1216" t="s">
        <v>0</v>
      </c>
      <c r="B72" s="1225" t="s">
        <v>270</v>
      </c>
      <c r="C72" s="1226"/>
      <c r="D72" s="1227" t="s">
        <v>271</v>
      </c>
      <c r="E72" s="1226"/>
      <c r="F72" s="1227" t="s">
        <v>272</v>
      </c>
      <c r="G72" s="1226"/>
      <c r="H72" s="1227" t="s">
        <v>273</v>
      </c>
      <c r="I72" s="1226"/>
      <c r="J72" s="1227" t="s">
        <v>274</v>
      </c>
      <c r="K72" s="1226"/>
      <c r="L72" s="1227" t="s">
        <v>275</v>
      </c>
      <c r="M72" s="1226"/>
      <c r="N72" s="1227" t="s">
        <v>276</v>
      </c>
      <c r="O72" s="1226"/>
      <c r="P72" s="1227" t="s">
        <v>277</v>
      </c>
      <c r="Q72" s="1226"/>
      <c r="R72" s="1227" t="s">
        <v>1</v>
      </c>
      <c r="S72" s="1228"/>
      <c r="U72" s="1216" t="s">
        <v>0</v>
      </c>
      <c r="V72" s="1232" t="s">
        <v>270</v>
      </c>
      <c r="W72" s="1233"/>
      <c r="X72" s="1234" t="s">
        <v>271</v>
      </c>
      <c r="Y72" s="1233"/>
      <c r="Z72" s="1234" t="s">
        <v>272</v>
      </c>
      <c r="AA72" s="1233"/>
      <c r="AB72" s="1234" t="s">
        <v>273</v>
      </c>
      <c r="AC72" s="1233"/>
      <c r="AD72" s="1234" t="s">
        <v>274</v>
      </c>
      <c r="AE72" s="1233"/>
      <c r="AF72" s="1234" t="s">
        <v>275</v>
      </c>
      <c r="AG72" s="1233"/>
      <c r="AH72" s="1234" t="s">
        <v>276</v>
      </c>
      <c r="AI72" s="1233"/>
      <c r="AJ72" s="1234" t="s">
        <v>277</v>
      </c>
      <c r="AK72" s="1233"/>
      <c r="AL72" s="1234" t="s">
        <v>1</v>
      </c>
      <c r="AM72" s="1235"/>
      <c r="AO72" s="1241" t="s">
        <v>0</v>
      </c>
      <c r="AP72" s="1243" t="s">
        <v>358</v>
      </c>
      <c r="AQ72" s="1244"/>
      <c r="AR72" s="1244"/>
      <c r="AS72" s="1244"/>
      <c r="AT72" s="1244"/>
      <c r="AU72" s="1244"/>
      <c r="AV72" s="1244"/>
      <c r="AW72" s="1244"/>
      <c r="AX72" s="1224"/>
      <c r="AY72" s="1134" t="s">
        <v>323</v>
      </c>
      <c r="AZ72" s="1222"/>
      <c r="BA72" s="1123"/>
      <c r="BB72" s="1220" t="s">
        <v>324</v>
      </c>
      <c r="BD72" s="1239" t="s">
        <v>0</v>
      </c>
      <c r="BE72" s="1236" t="s">
        <v>291</v>
      </c>
      <c r="BF72" s="1236"/>
      <c r="BG72" s="1236"/>
      <c r="BH72" s="1236"/>
      <c r="BI72" s="1236"/>
      <c r="BJ72" s="1236"/>
      <c r="BK72" s="1237" t="s">
        <v>257</v>
      </c>
      <c r="BL72" s="1238"/>
    </row>
    <row r="73" spans="1:78" s="1" customFormat="1" ht="30.75" customHeight="1">
      <c r="A73" s="1217"/>
      <c r="B73" s="129" t="s">
        <v>313</v>
      </c>
      <c r="C73" s="129" t="s">
        <v>314</v>
      </c>
      <c r="D73" s="129" t="s">
        <v>313</v>
      </c>
      <c r="E73" s="129" t="s">
        <v>314</v>
      </c>
      <c r="F73" s="129" t="s">
        <v>313</v>
      </c>
      <c r="G73" s="129" t="s">
        <v>314</v>
      </c>
      <c r="H73" s="129" t="s">
        <v>313</v>
      </c>
      <c r="I73" s="261" t="s">
        <v>314</v>
      </c>
      <c r="J73" s="729" t="s">
        <v>393</v>
      </c>
      <c r="K73" s="730" t="s">
        <v>314</v>
      </c>
      <c r="L73" s="681" t="s">
        <v>313</v>
      </c>
      <c r="M73" s="129" t="s">
        <v>314</v>
      </c>
      <c r="N73" s="129" t="s">
        <v>313</v>
      </c>
      <c r="O73" s="129" t="s">
        <v>314</v>
      </c>
      <c r="P73" s="129" t="s">
        <v>313</v>
      </c>
      <c r="Q73" s="129" t="s">
        <v>314</v>
      </c>
      <c r="R73" s="129" t="s">
        <v>313</v>
      </c>
      <c r="S73" s="704" t="s">
        <v>314</v>
      </c>
      <c r="U73" s="1217"/>
      <c r="V73" s="129" t="s">
        <v>313</v>
      </c>
      <c r="W73" s="129" t="s">
        <v>314</v>
      </c>
      <c r="X73" s="129" t="s">
        <v>313</v>
      </c>
      <c r="Y73" s="129" t="s">
        <v>314</v>
      </c>
      <c r="Z73" s="129" t="s">
        <v>313</v>
      </c>
      <c r="AA73" s="129" t="s">
        <v>314</v>
      </c>
      <c r="AB73" s="129" t="s">
        <v>313</v>
      </c>
      <c r="AC73" s="261" t="s">
        <v>314</v>
      </c>
      <c r="AD73" s="729" t="s">
        <v>393</v>
      </c>
      <c r="AE73" s="730" t="s">
        <v>314</v>
      </c>
      <c r="AF73" s="681" t="s">
        <v>313</v>
      </c>
      <c r="AG73" s="129" t="s">
        <v>314</v>
      </c>
      <c r="AH73" s="129" t="s">
        <v>313</v>
      </c>
      <c r="AI73" s="129" t="s">
        <v>314</v>
      </c>
      <c r="AJ73" s="129" t="s">
        <v>313</v>
      </c>
      <c r="AK73" s="129" t="s">
        <v>314</v>
      </c>
      <c r="AL73" s="129" t="s">
        <v>313</v>
      </c>
      <c r="AM73" s="704" t="s">
        <v>314</v>
      </c>
      <c r="AO73" s="1242"/>
      <c r="AP73" s="738" t="s">
        <v>270</v>
      </c>
      <c r="AQ73" s="731" t="s">
        <v>283</v>
      </c>
      <c r="AR73" s="731" t="s">
        <v>284</v>
      </c>
      <c r="AS73" s="731" t="s">
        <v>285</v>
      </c>
      <c r="AT73" s="731" t="s">
        <v>286</v>
      </c>
      <c r="AU73" s="731" t="s">
        <v>287</v>
      </c>
      <c r="AV73" s="731" t="s">
        <v>288</v>
      </c>
      <c r="AW73" s="731" t="s">
        <v>289</v>
      </c>
      <c r="AX73" s="731" t="s">
        <v>1</v>
      </c>
      <c r="AY73" s="490" t="s">
        <v>474</v>
      </c>
      <c r="AZ73" s="490" t="s">
        <v>475</v>
      </c>
      <c r="BA73" s="739" t="s">
        <v>1</v>
      </c>
      <c r="BB73" s="1221"/>
      <c r="BD73" s="1240"/>
      <c r="BE73" s="406" t="s">
        <v>258</v>
      </c>
      <c r="BF73" s="406" t="s">
        <v>259</v>
      </c>
      <c r="BG73" s="407" t="s">
        <v>327</v>
      </c>
      <c r="BH73" s="407" t="s">
        <v>261</v>
      </c>
      <c r="BI73" s="407" t="s">
        <v>1</v>
      </c>
      <c r="BJ73" s="407" t="s">
        <v>262</v>
      </c>
      <c r="BK73" s="407" t="s">
        <v>263</v>
      </c>
      <c r="BL73" s="408" t="s">
        <v>264</v>
      </c>
    </row>
    <row r="74" spans="1:78" s="1" customFormat="1" ht="14" customHeight="1">
      <c r="A74" s="362" t="s">
        <v>34</v>
      </c>
      <c r="B74" s="370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8"/>
      <c r="U74" s="362" t="s">
        <v>34</v>
      </c>
      <c r="V74" s="379"/>
      <c r="W74" s="379"/>
      <c r="X74" s="379"/>
      <c r="Y74" s="379"/>
      <c r="Z74" s="379"/>
      <c r="AA74" s="379"/>
      <c r="AB74" s="379"/>
      <c r="AC74" s="379"/>
      <c r="AD74" s="379"/>
      <c r="AE74" s="379"/>
      <c r="AF74" s="379"/>
      <c r="AG74" s="379"/>
      <c r="AH74" s="379"/>
      <c r="AI74" s="379"/>
      <c r="AJ74" s="379"/>
      <c r="AK74" s="379"/>
      <c r="AL74" s="379"/>
      <c r="AM74" s="380"/>
      <c r="AO74" s="362" t="s">
        <v>34</v>
      </c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8"/>
      <c r="BD74" s="418" t="s">
        <v>34</v>
      </c>
      <c r="BE74" s="411"/>
      <c r="BF74" s="411"/>
      <c r="BG74" s="411"/>
      <c r="BH74" s="411"/>
      <c r="BI74" s="411"/>
      <c r="BJ74" s="411"/>
      <c r="BK74" s="411"/>
      <c r="BL74" s="419"/>
    </row>
    <row r="75" spans="1:78" s="1" customFormat="1" ht="14" customHeight="1">
      <c r="A75" s="363" t="s">
        <v>35</v>
      </c>
      <c r="B75" s="370">
        <v>342</v>
      </c>
      <c r="C75" s="367">
        <v>153</v>
      </c>
      <c r="D75" s="367">
        <v>99</v>
      </c>
      <c r="E75" s="367">
        <v>51</v>
      </c>
      <c r="F75" s="367">
        <v>0</v>
      </c>
      <c r="G75" s="367">
        <v>0</v>
      </c>
      <c r="H75" s="367">
        <v>36</v>
      </c>
      <c r="I75" s="367">
        <v>8</v>
      </c>
      <c r="J75" s="367">
        <v>0</v>
      </c>
      <c r="K75" s="367">
        <v>0</v>
      </c>
      <c r="L75" s="367">
        <v>49</v>
      </c>
      <c r="M75" s="367">
        <v>23</v>
      </c>
      <c r="N75" s="367">
        <v>0</v>
      </c>
      <c r="O75" s="367">
        <v>0</v>
      </c>
      <c r="P75" s="367">
        <v>13</v>
      </c>
      <c r="Q75" s="367">
        <v>3</v>
      </c>
      <c r="R75" s="367">
        <f t="shared" ref="R75:R102" si="121">+B75+D75+F75+H75+J75+L75+N75+P75</f>
        <v>539</v>
      </c>
      <c r="S75" s="368">
        <f t="shared" ref="S75:S102" si="122">+C75+E75+G75+I75+K75+M75+O75+Q75</f>
        <v>238</v>
      </c>
      <c r="U75" s="363" t="s">
        <v>35</v>
      </c>
      <c r="V75" s="367">
        <v>8</v>
      </c>
      <c r="W75" s="367">
        <v>4</v>
      </c>
      <c r="X75" s="367">
        <v>0</v>
      </c>
      <c r="Y75" s="367">
        <v>0</v>
      </c>
      <c r="Z75" s="367">
        <v>0</v>
      </c>
      <c r="AA75" s="367">
        <v>0</v>
      </c>
      <c r="AB75" s="367">
        <v>1</v>
      </c>
      <c r="AC75" s="367">
        <v>1</v>
      </c>
      <c r="AD75" s="367">
        <v>0</v>
      </c>
      <c r="AE75" s="367">
        <v>0</v>
      </c>
      <c r="AF75" s="367">
        <v>17</v>
      </c>
      <c r="AG75" s="367">
        <v>6</v>
      </c>
      <c r="AH75" s="367">
        <v>0</v>
      </c>
      <c r="AI75" s="367">
        <v>0</v>
      </c>
      <c r="AJ75" s="367">
        <v>0</v>
      </c>
      <c r="AK75" s="367">
        <v>0</v>
      </c>
      <c r="AL75" s="367">
        <f t="shared" ref="AL75:AL102" si="123">+V75+X75+Z75+AB75+AD75+AF75+AH75+AJ75</f>
        <v>26</v>
      </c>
      <c r="AM75" s="368">
        <f t="shared" ref="AM75:AM102" si="124">+W75+Y75+AA75+AC75+AE75+AG75+AI75+AK75</f>
        <v>11</v>
      </c>
      <c r="AO75" s="363" t="s">
        <v>35</v>
      </c>
      <c r="AP75" s="367">
        <v>4</v>
      </c>
      <c r="AQ75" s="367">
        <v>1</v>
      </c>
      <c r="AR75" s="367"/>
      <c r="AS75" s="367">
        <v>1</v>
      </c>
      <c r="AT75" s="367"/>
      <c r="AU75" s="367">
        <v>1</v>
      </c>
      <c r="AV75" s="367"/>
      <c r="AW75" s="367">
        <v>1</v>
      </c>
      <c r="AX75" s="369">
        <f t="shared" ref="AX75:AX102" si="125">SUM(AP75:AW75)</f>
        <v>8</v>
      </c>
      <c r="AY75" s="367">
        <v>6</v>
      </c>
      <c r="AZ75" s="367">
        <v>0</v>
      </c>
      <c r="BA75" s="367">
        <f>SUM(AY75:AZ75)</f>
        <v>6</v>
      </c>
      <c r="BB75" s="368">
        <v>1</v>
      </c>
      <c r="BD75" s="420" t="s">
        <v>172</v>
      </c>
      <c r="BE75" s="424">
        <v>9</v>
      </c>
      <c r="BF75" s="432"/>
      <c r="BG75" s="421"/>
      <c r="BH75" s="421"/>
      <c r="BI75" s="416">
        <f>+BE75+BF75+BH75+BG75</f>
        <v>9</v>
      </c>
      <c r="BJ75" s="421">
        <v>3</v>
      </c>
      <c r="BK75" s="413">
        <v>1</v>
      </c>
      <c r="BL75" s="423">
        <v>4</v>
      </c>
    </row>
    <row r="76" spans="1:78" s="1" customFormat="1" ht="14" customHeight="1">
      <c r="A76" s="363" t="s">
        <v>36</v>
      </c>
      <c r="B76" s="370">
        <v>272</v>
      </c>
      <c r="C76" s="367">
        <v>113</v>
      </c>
      <c r="D76" s="367">
        <v>131</v>
      </c>
      <c r="E76" s="367">
        <v>73</v>
      </c>
      <c r="F76" s="367">
        <v>22</v>
      </c>
      <c r="G76" s="367">
        <v>6</v>
      </c>
      <c r="H76" s="367">
        <v>64</v>
      </c>
      <c r="I76" s="367">
        <v>25</v>
      </c>
      <c r="J76" s="367">
        <v>0</v>
      </c>
      <c r="K76" s="367">
        <v>0</v>
      </c>
      <c r="L76" s="367">
        <v>100</v>
      </c>
      <c r="M76" s="367">
        <v>47</v>
      </c>
      <c r="N76" s="367">
        <v>21</v>
      </c>
      <c r="O76" s="367">
        <v>5</v>
      </c>
      <c r="P76" s="367">
        <v>37</v>
      </c>
      <c r="Q76" s="367">
        <v>19</v>
      </c>
      <c r="R76" s="367">
        <f t="shared" si="121"/>
        <v>647</v>
      </c>
      <c r="S76" s="368">
        <f t="shared" si="122"/>
        <v>288</v>
      </c>
      <c r="U76" s="363" t="s">
        <v>36</v>
      </c>
      <c r="V76" s="367">
        <v>16</v>
      </c>
      <c r="W76" s="367">
        <v>9</v>
      </c>
      <c r="X76" s="367">
        <v>1</v>
      </c>
      <c r="Y76" s="367">
        <v>1</v>
      </c>
      <c r="Z76" s="367">
        <v>1</v>
      </c>
      <c r="AA76" s="367">
        <v>1</v>
      </c>
      <c r="AB76" s="367">
        <v>4</v>
      </c>
      <c r="AC76" s="367">
        <v>1</v>
      </c>
      <c r="AD76" s="367">
        <v>0</v>
      </c>
      <c r="AE76" s="367">
        <v>0</v>
      </c>
      <c r="AF76" s="367">
        <v>13</v>
      </c>
      <c r="AG76" s="367">
        <v>5</v>
      </c>
      <c r="AH76" s="367">
        <v>0</v>
      </c>
      <c r="AI76" s="367">
        <v>0</v>
      </c>
      <c r="AJ76" s="367">
        <v>12</v>
      </c>
      <c r="AK76" s="367">
        <v>6</v>
      </c>
      <c r="AL76" s="367">
        <f t="shared" si="123"/>
        <v>47</v>
      </c>
      <c r="AM76" s="368">
        <f t="shared" si="124"/>
        <v>23</v>
      </c>
      <c r="AO76" s="363" t="s">
        <v>36</v>
      </c>
      <c r="AP76" s="367">
        <v>6</v>
      </c>
      <c r="AQ76" s="367">
        <v>2</v>
      </c>
      <c r="AR76" s="367">
        <v>1</v>
      </c>
      <c r="AS76" s="367">
        <v>2</v>
      </c>
      <c r="AT76" s="367"/>
      <c r="AU76" s="367">
        <v>2</v>
      </c>
      <c r="AV76" s="367">
        <v>1</v>
      </c>
      <c r="AW76" s="367">
        <v>1</v>
      </c>
      <c r="AX76" s="369">
        <f t="shared" si="125"/>
        <v>15</v>
      </c>
      <c r="AY76" s="367">
        <v>13</v>
      </c>
      <c r="AZ76" s="367">
        <v>2</v>
      </c>
      <c r="BA76" s="367">
        <f t="shared" ref="BA76:BA102" si="126">SUM(AY76:AZ76)</f>
        <v>15</v>
      </c>
      <c r="BB76" s="368">
        <v>2</v>
      </c>
      <c r="BD76" s="420" t="s">
        <v>173</v>
      </c>
      <c r="BE76" s="424">
        <v>19</v>
      </c>
      <c r="BF76" s="432">
        <v>4</v>
      </c>
      <c r="BG76" s="421"/>
      <c r="BH76" s="421"/>
      <c r="BI76" s="416">
        <f t="shared" ref="BI76:BI101" si="127">+BE76+BF76+BH76+BG76</f>
        <v>23</v>
      </c>
      <c r="BJ76" s="421">
        <v>8</v>
      </c>
      <c r="BK76" s="413"/>
      <c r="BL76" s="423">
        <v>18</v>
      </c>
    </row>
    <row r="77" spans="1:78" s="1" customFormat="1" ht="14" customHeight="1">
      <c r="A77" s="363" t="s">
        <v>37</v>
      </c>
      <c r="B77" s="370">
        <v>345</v>
      </c>
      <c r="C77" s="367">
        <v>148</v>
      </c>
      <c r="D77" s="367">
        <v>77</v>
      </c>
      <c r="E77" s="367">
        <v>43</v>
      </c>
      <c r="F77" s="367">
        <v>21</v>
      </c>
      <c r="G77" s="367">
        <v>7</v>
      </c>
      <c r="H77" s="367">
        <v>116</v>
      </c>
      <c r="I77" s="367">
        <v>39</v>
      </c>
      <c r="J77" s="367">
        <v>0</v>
      </c>
      <c r="K77" s="367">
        <v>0</v>
      </c>
      <c r="L77" s="367">
        <v>126</v>
      </c>
      <c r="M77" s="367">
        <v>65</v>
      </c>
      <c r="N77" s="367">
        <v>12</v>
      </c>
      <c r="O77" s="367">
        <v>2</v>
      </c>
      <c r="P77" s="367">
        <v>83</v>
      </c>
      <c r="Q77" s="367">
        <v>22</v>
      </c>
      <c r="R77" s="367">
        <f t="shared" si="121"/>
        <v>780</v>
      </c>
      <c r="S77" s="368">
        <f t="shared" si="122"/>
        <v>326</v>
      </c>
      <c r="U77" s="363" t="s">
        <v>37</v>
      </c>
      <c r="V77" s="367">
        <v>44</v>
      </c>
      <c r="W77" s="367">
        <v>26</v>
      </c>
      <c r="X77" s="367">
        <v>14</v>
      </c>
      <c r="Y77" s="367">
        <v>10</v>
      </c>
      <c r="Z77" s="367">
        <v>0</v>
      </c>
      <c r="AA77" s="367">
        <v>0</v>
      </c>
      <c r="AB77" s="367">
        <v>17</v>
      </c>
      <c r="AC77" s="367">
        <v>7</v>
      </c>
      <c r="AD77" s="367">
        <v>0</v>
      </c>
      <c r="AE77" s="367">
        <v>0</v>
      </c>
      <c r="AF77" s="367">
        <v>12</v>
      </c>
      <c r="AG77" s="367">
        <v>3</v>
      </c>
      <c r="AH77" s="367">
        <v>5</v>
      </c>
      <c r="AI77" s="367">
        <v>1</v>
      </c>
      <c r="AJ77" s="367">
        <v>30</v>
      </c>
      <c r="AK77" s="367">
        <v>9</v>
      </c>
      <c r="AL77" s="367">
        <f t="shared" si="123"/>
        <v>122</v>
      </c>
      <c r="AM77" s="368">
        <f t="shared" si="124"/>
        <v>56</v>
      </c>
      <c r="AO77" s="363" t="s">
        <v>37</v>
      </c>
      <c r="AP77" s="367">
        <v>6</v>
      </c>
      <c r="AQ77" s="367">
        <v>1</v>
      </c>
      <c r="AR77" s="367">
        <v>1</v>
      </c>
      <c r="AS77" s="367">
        <v>2</v>
      </c>
      <c r="AT77" s="367"/>
      <c r="AU77" s="367">
        <v>2</v>
      </c>
      <c r="AV77" s="367">
        <v>1</v>
      </c>
      <c r="AW77" s="367">
        <v>2</v>
      </c>
      <c r="AX77" s="369">
        <f t="shared" si="125"/>
        <v>15</v>
      </c>
      <c r="AY77" s="367">
        <v>13</v>
      </c>
      <c r="AZ77" s="367">
        <v>4</v>
      </c>
      <c r="BA77" s="367">
        <f t="shared" si="126"/>
        <v>17</v>
      </c>
      <c r="BB77" s="368">
        <v>1</v>
      </c>
      <c r="BD77" s="420" t="s">
        <v>174</v>
      </c>
      <c r="BE77" s="424">
        <v>23</v>
      </c>
      <c r="BF77" s="432">
        <v>1</v>
      </c>
      <c r="BG77" s="421"/>
      <c r="BH77" s="421"/>
      <c r="BI77" s="416">
        <f t="shared" si="127"/>
        <v>24</v>
      </c>
      <c r="BJ77" s="433">
        <v>12</v>
      </c>
      <c r="BK77" s="413">
        <v>1</v>
      </c>
      <c r="BL77" s="423">
        <v>17</v>
      </c>
    </row>
    <row r="78" spans="1:78" s="1" customFormat="1" ht="14" customHeight="1">
      <c r="A78" s="362" t="s">
        <v>38</v>
      </c>
      <c r="B78" s="370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>
        <f t="shared" si="121"/>
        <v>0</v>
      </c>
      <c r="S78" s="368">
        <f t="shared" si="122"/>
        <v>0</v>
      </c>
      <c r="U78" s="362" t="s">
        <v>38</v>
      </c>
      <c r="V78" s="379"/>
      <c r="W78" s="379"/>
      <c r="X78" s="379"/>
      <c r="Y78" s="379"/>
      <c r="Z78" s="379"/>
      <c r="AA78" s="379"/>
      <c r="AB78" s="379"/>
      <c r="AC78" s="379"/>
      <c r="AD78" s="379"/>
      <c r="AE78" s="379"/>
      <c r="AF78" s="379"/>
      <c r="AG78" s="379"/>
      <c r="AH78" s="379"/>
      <c r="AI78" s="379"/>
      <c r="AJ78" s="379"/>
      <c r="AK78" s="379"/>
      <c r="AL78" s="367">
        <f t="shared" si="123"/>
        <v>0</v>
      </c>
      <c r="AM78" s="368">
        <f t="shared" si="124"/>
        <v>0</v>
      </c>
      <c r="AO78" s="362" t="s">
        <v>38</v>
      </c>
      <c r="AP78" s="367"/>
      <c r="AQ78" s="390"/>
      <c r="AR78" s="367"/>
      <c r="AS78" s="367"/>
      <c r="AT78" s="367"/>
      <c r="AU78" s="367"/>
      <c r="AV78" s="367"/>
      <c r="AW78" s="367"/>
      <c r="AX78" s="369">
        <f t="shared" si="125"/>
        <v>0</v>
      </c>
      <c r="AY78" s="367"/>
      <c r="AZ78" s="367"/>
      <c r="BA78" s="367">
        <f t="shared" si="126"/>
        <v>0</v>
      </c>
      <c r="BB78" s="368"/>
      <c r="BD78" s="434" t="s">
        <v>267</v>
      </c>
      <c r="BE78" s="424"/>
      <c r="BF78" s="432"/>
      <c r="BG78" s="421"/>
      <c r="BH78" s="421"/>
      <c r="BI78" s="416">
        <f t="shared" si="127"/>
        <v>0</v>
      </c>
      <c r="BJ78" s="421"/>
      <c r="BK78" s="413"/>
      <c r="BL78" s="423"/>
    </row>
    <row r="79" spans="1:78" s="1" customFormat="1" ht="14" customHeight="1">
      <c r="A79" s="363" t="s">
        <v>39</v>
      </c>
      <c r="B79" s="370">
        <v>213</v>
      </c>
      <c r="C79" s="367">
        <v>100</v>
      </c>
      <c r="D79" s="367">
        <v>49</v>
      </c>
      <c r="E79" s="367">
        <v>22</v>
      </c>
      <c r="F79" s="367">
        <v>0</v>
      </c>
      <c r="G79" s="367">
        <v>0</v>
      </c>
      <c r="H79" s="367">
        <v>40</v>
      </c>
      <c r="I79" s="367">
        <v>15</v>
      </c>
      <c r="J79" s="367">
        <v>0</v>
      </c>
      <c r="K79" s="367">
        <v>0</v>
      </c>
      <c r="L79" s="367">
        <v>78</v>
      </c>
      <c r="M79" s="367">
        <v>30</v>
      </c>
      <c r="N79" s="367">
        <v>0</v>
      </c>
      <c r="O79" s="367">
        <v>0</v>
      </c>
      <c r="P79" s="367">
        <v>17</v>
      </c>
      <c r="Q79" s="367">
        <v>2</v>
      </c>
      <c r="R79" s="367">
        <f t="shared" si="121"/>
        <v>397</v>
      </c>
      <c r="S79" s="368">
        <f t="shared" si="122"/>
        <v>169</v>
      </c>
      <c r="U79" s="363" t="s">
        <v>39</v>
      </c>
      <c r="V79" s="367">
        <v>4</v>
      </c>
      <c r="W79" s="367">
        <v>2</v>
      </c>
      <c r="X79" s="367">
        <v>1</v>
      </c>
      <c r="Y79" s="367">
        <v>1</v>
      </c>
      <c r="Z79" s="367">
        <v>0</v>
      </c>
      <c r="AA79" s="367">
        <v>0</v>
      </c>
      <c r="AB79" s="367">
        <v>3</v>
      </c>
      <c r="AC79" s="367">
        <v>0</v>
      </c>
      <c r="AD79" s="367">
        <v>0</v>
      </c>
      <c r="AE79" s="367">
        <v>0</v>
      </c>
      <c r="AF79" s="367">
        <v>41</v>
      </c>
      <c r="AG79" s="367">
        <v>15</v>
      </c>
      <c r="AH79" s="367">
        <v>0</v>
      </c>
      <c r="AI79" s="367">
        <v>0</v>
      </c>
      <c r="AJ79" s="367">
        <v>3</v>
      </c>
      <c r="AK79" s="367">
        <v>1</v>
      </c>
      <c r="AL79" s="367">
        <f t="shared" si="123"/>
        <v>52</v>
      </c>
      <c r="AM79" s="368">
        <f t="shared" si="124"/>
        <v>19</v>
      </c>
      <c r="AO79" s="363" t="s">
        <v>39</v>
      </c>
      <c r="AP79" s="367">
        <v>3</v>
      </c>
      <c r="AQ79" s="367">
        <v>1</v>
      </c>
      <c r="AR79" s="367"/>
      <c r="AS79" s="367">
        <v>1</v>
      </c>
      <c r="AT79" s="367"/>
      <c r="AU79" s="367">
        <v>1</v>
      </c>
      <c r="AV79" s="367"/>
      <c r="AW79" s="367">
        <v>1</v>
      </c>
      <c r="AX79" s="369">
        <f t="shared" si="125"/>
        <v>7</v>
      </c>
      <c r="AY79" s="367">
        <v>7</v>
      </c>
      <c r="AZ79" s="367">
        <v>0</v>
      </c>
      <c r="BA79" s="367">
        <f t="shared" si="126"/>
        <v>7</v>
      </c>
      <c r="BB79" s="368">
        <v>1</v>
      </c>
      <c r="BD79" s="435" t="s">
        <v>175</v>
      </c>
      <c r="BE79" s="413">
        <v>10</v>
      </c>
      <c r="BF79" s="417"/>
      <c r="BG79" s="413"/>
      <c r="BH79" s="413"/>
      <c r="BI79" s="416">
        <f t="shared" si="127"/>
        <v>10</v>
      </c>
      <c r="BJ79" s="413">
        <v>2</v>
      </c>
      <c r="BK79" s="413">
        <v>5</v>
      </c>
      <c r="BL79" s="423"/>
    </row>
    <row r="80" spans="1:78" s="1" customFormat="1" ht="14" customHeight="1">
      <c r="A80" s="363" t="s">
        <v>40</v>
      </c>
      <c r="B80" s="370">
        <v>191</v>
      </c>
      <c r="C80" s="367">
        <v>68</v>
      </c>
      <c r="D80" s="367">
        <v>43</v>
      </c>
      <c r="E80" s="367">
        <v>19</v>
      </c>
      <c r="F80" s="367">
        <v>0</v>
      </c>
      <c r="G80" s="367">
        <v>0</v>
      </c>
      <c r="H80" s="367">
        <v>21</v>
      </c>
      <c r="I80" s="367">
        <v>8</v>
      </c>
      <c r="J80" s="367">
        <v>0</v>
      </c>
      <c r="K80" s="367">
        <v>0</v>
      </c>
      <c r="L80" s="367">
        <v>65</v>
      </c>
      <c r="M80" s="367">
        <v>29</v>
      </c>
      <c r="N80" s="367">
        <v>0</v>
      </c>
      <c r="O80" s="367">
        <v>0</v>
      </c>
      <c r="P80" s="367">
        <v>17</v>
      </c>
      <c r="Q80" s="367">
        <v>5</v>
      </c>
      <c r="R80" s="367">
        <f t="shared" si="121"/>
        <v>337</v>
      </c>
      <c r="S80" s="368">
        <f t="shared" si="122"/>
        <v>129</v>
      </c>
      <c r="U80" s="363" t="s">
        <v>40</v>
      </c>
      <c r="V80" s="367">
        <v>24</v>
      </c>
      <c r="W80" s="367">
        <v>7</v>
      </c>
      <c r="X80" s="367">
        <v>0</v>
      </c>
      <c r="Y80" s="367">
        <v>0</v>
      </c>
      <c r="Z80" s="367">
        <v>0</v>
      </c>
      <c r="AA80" s="367">
        <v>0</v>
      </c>
      <c r="AB80" s="367">
        <v>0</v>
      </c>
      <c r="AC80" s="367">
        <v>0</v>
      </c>
      <c r="AD80" s="367">
        <v>0</v>
      </c>
      <c r="AE80" s="367">
        <v>0</v>
      </c>
      <c r="AF80" s="367">
        <v>6</v>
      </c>
      <c r="AG80" s="367">
        <v>1</v>
      </c>
      <c r="AH80" s="367">
        <v>0</v>
      </c>
      <c r="AI80" s="367">
        <v>0</v>
      </c>
      <c r="AJ80" s="367">
        <v>2</v>
      </c>
      <c r="AK80" s="367">
        <v>1</v>
      </c>
      <c r="AL80" s="367">
        <f t="shared" si="123"/>
        <v>32</v>
      </c>
      <c r="AM80" s="368">
        <f t="shared" si="124"/>
        <v>9</v>
      </c>
      <c r="AO80" s="363" t="s">
        <v>40</v>
      </c>
      <c r="AP80" s="367">
        <v>2</v>
      </c>
      <c r="AQ80" s="367">
        <v>1</v>
      </c>
      <c r="AR80" s="367"/>
      <c r="AS80" s="367">
        <v>1</v>
      </c>
      <c r="AT80" s="367"/>
      <c r="AU80" s="367">
        <v>1</v>
      </c>
      <c r="AV80" s="367"/>
      <c r="AW80" s="367">
        <v>1</v>
      </c>
      <c r="AX80" s="369">
        <f t="shared" si="125"/>
        <v>6</v>
      </c>
      <c r="AY80" s="367">
        <v>5</v>
      </c>
      <c r="AZ80" s="367">
        <v>0</v>
      </c>
      <c r="BA80" s="367">
        <f t="shared" si="126"/>
        <v>5</v>
      </c>
      <c r="BB80" s="368">
        <v>1</v>
      </c>
      <c r="BD80" s="435" t="s">
        <v>176</v>
      </c>
      <c r="BE80" s="413">
        <v>11</v>
      </c>
      <c r="BF80" s="417">
        <v>1</v>
      </c>
      <c r="BG80" s="413"/>
      <c r="BH80" s="413"/>
      <c r="BI80" s="416">
        <f t="shared" si="127"/>
        <v>12</v>
      </c>
      <c r="BJ80" s="413">
        <v>5</v>
      </c>
      <c r="BK80" s="413">
        <v>8</v>
      </c>
      <c r="BL80" s="423"/>
    </row>
    <row r="81" spans="1:64" s="1" customFormat="1" ht="14" customHeight="1">
      <c r="A81" s="363" t="s">
        <v>42</v>
      </c>
      <c r="B81" s="370">
        <v>26</v>
      </c>
      <c r="C81" s="367">
        <v>8</v>
      </c>
      <c r="D81" s="367">
        <v>16</v>
      </c>
      <c r="E81" s="367">
        <v>3</v>
      </c>
      <c r="F81" s="367">
        <v>0</v>
      </c>
      <c r="G81" s="367">
        <v>0</v>
      </c>
      <c r="H81" s="367">
        <v>0</v>
      </c>
      <c r="I81" s="367">
        <v>0</v>
      </c>
      <c r="J81" s="367">
        <v>0</v>
      </c>
      <c r="K81" s="367">
        <v>0</v>
      </c>
      <c r="L81" s="367">
        <v>8</v>
      </c>
      <c r="M81" s="367">
        <v>3</v>
      </c>
      <c r="N81" s="367">
        <v>0</v>
      </c>
      <c r="O81" s="367">
        <v>0</v>
      </c>
      <c r="P81" s="367">
        <v>0</v>
      </c>
      <c r="Q81" s="367">
        <v>0</v>
      </c>
      <c r="R81" s="367">
        <f t="shared" si="121"/>
        <v>50</v>
      </c>
      <c r="S81" s="368">
        <f t="shared" si="122"/>
        <v>14</v>
      </c>
      <c r="U81" s="363" t="s">
        <v>42</v>
      </c>
      <c r="V81" s="367">
        <v>5</v>
      </c>
      <c r="W81" s="367">
        <v>1</v>
      </c>
      <c r="X81" s="367">
        <v>0</v>
      </c>
      <c r="Y81" s="367">
        <v>0</v>
      </c>
      <c r="Z81" s="367">
        <v>0</v>
      </c>
      <c r="AA81" s="367">
        <v>0</v>
      </c>
      <c r="AB81" s="367">
        <v>0</v>
      </c>
      <c r="AC81" s="367">
        <v>0</v>
      </c>
      <c r="AD81" s="367">
        <v>0</v>
      </c>
      <c r="AE81" s="367">
        <v>0</v>
      </c>
      <c r="AF81" s="367">
        <v>0</v>
      </c>
      <c r="AG81" s="367">
        <v>0</v>
      </c>
      <c r="AH81" s="367">
        <v>0</v>
      </c>
      <c r="AI81" s="367">
        <v>0</v>
      </c>
      <c r="AJ81" s="367">
        <v>0</v>
      </c>
      <c r="AK81" s="367">
        <v>0</v>
      </c>
      <c r="AL81" s="367">
        <f t="shared" si="123"/>
        <v>5</v>
      </c>
      <c r="AM81" s="368">
        <f t="shared" si="124"/>
        <v>1</v>
      </c>
      <c r="AO81" s="363" t="s">
        <v>42</v>
      </c>
      <c r="AP81" s="367">
        <v>1</v>
      </c>
      <c r="AQ81" s="367">
        <v>1</v>
      </c>
      <c r="AR81" s="367"/>
      <c r="AS81" s="367"/>
      <c r="AT81" s="367"/>
      <c r="AU81" s="367">
        <v>1</v>
      </c>
      <c r="AV81" s="367"/>
      <c r="AW81" s="367"/>
      <c r="AX81" s="369">
        <f t="shared" si="125"/>
        <v>3</v>
      </c>
      <c r="AY81" s="367">
        <v>3</v>
      </c>
      <c r="AZ81" s="367">
        <v>0</v>
      </c>
      <c r="BA81" s="367">
        <f t="shared" si="126"/>
        <v>3</v>
      </c>
      <c r="BB81" s="368">
        <v>1</v>
      </c>
      <c r="BD81" s="435" t="s">
        <v>178</v>
      </c>
      <c r="BE81" s="417">
        <v>6</v>
      </c>
      <c r="BF81" s="417"/>
      <c r="BG81" s="417"/>
      <c r="BH81" s="417"/>
      <c r="BI81" s="416">
        <f t="shared" si="127"/>
        <v>6</v>
      </c>
      <c r="BJ81" s="417">
        <v>1</v>
      </c>
      <c r="BK81" s="413">
        <v>1</v>
      </c>
      <c r="BL81" s="423"/>
    </row>
    <row r="82" spans="1:64" s="1" customFormat="1" ht="14" customHeight="1">
      <c r="A82" s="363" t="s">
        <v>43</v>
      </c>
      <c r="B82" s="370">
        <v>420</v>
      </c>
      <c r="C82" s="367">
        <v>153</v>
      </c>
      <c r="D82" s="367">
        <v>68</v>
      </c>
      <c r="E82" s="367">
        <v>25</v>
      </c>
      <c r="F82" s="367">
        <v>0</v>
      </c>
      <c r="G82" s="367">
        <v>0</v>
      </c>
      <c r="H82" s="367">
        <v>31</v>
      </c>
      <c r="I82" s="367">
        <v>9</v>
      </c>
      <c r="J82" s="367">
        <v>0</v>
      </c>
      <c r="K82" s="367">
        <v>0</v>
      </c>
      <c r="L82" s="367">
        <v>72</v>
      </c>
      <c r="M82" s="367">
        <v>45</v>
      </c>
      <c r="N82" s="367">
        <v>0</v>
      </c>
      <c r="O82" s="367">
        <v>0</v>
      </c>
      <c r="P82" s="367">
        <v>60</v>
      </c>
      <c r="Q82" s="367">
        <v>12</v>
      </c>
      <c r="R82" s="367">
        <f t="shared" si="121"/>
        <v>651</v>
      </c>
      <c r="S82" s="368">
        <f t="shared" si="122"/>
        <v>244</v>
      </c>
      <c r="U82" s="363" t="s">
        <v>43</v>
      </c>
      <c r="V82" s="367">
        <v>5</v>
      </c>
      <c r="W82" s="367">
        <v>3</v>
      </c>
      <c r="X82" s="367">
        <v>12</v>
      </c>
      <c r="Y82" s="367">
        <v>4</v>
      </c>
      <c r="Z82" s="367">
        <v>0</v>
      </c>
      <c r="AA82" s="367">
        <v>0</v>
      </c>
      <c r="AB82" s="367">
        <v>0</v>
      </c>
      <c r="AC82" s="367">
        <v>0</v>
      </c>
      <c r="AD82" s="367">
        <v>0</v>
      </c>
      <c r="AE82" s="367">
        <v>0</v>
      </c>
      <c r="AF82" s="367">
        <v>17</v>
      </c>
      <c r="AG82" s="367">
        <v>11</v>
      </c>
      <c r="AH82" s="367">
        <v>0</v>
      </c>
      <c r="AI82" s="367">
        <v>0</v>
      </c>
      <c r="AJ82" s="367">
        <v>0</v>
      </c>
      <c r="AK82" s="367">
        <v>0</v>
      </c>
      <c r="AL82" s="367">
        <f t="shared" si="123"/>
        <v>34</v>
      </c>
      <c r="AM82" s="368">
        <f t="shared" si="124"/>
        <v>18</v>
      </c>
      <c r="AO82" s="363" t="s">
        <v>43</v>
      </c>
      <c r="AP82" s="367">
        <v>7</v>
      </c>
      <c r="AQ82" s="367">
        <v>1</v>
      </c>
      <c r="AR82" s="367"/>
      <c r="AS82" s="367">
        <v>1</v>
      </c>
      <c r="AT82" s="367"/>
      <c r="AU82" s="367">
        <v>1</v>
      </c>
      <c r="AV82" s="367"/>
      <c r="AW82" s="367">
        <v>1</v>
      </c>
      <c r="AX82" s="369">
        <f t="shared" si="125"/>
        <v>11</v>
      </c>
      <c r="AY82" s="367">
        <v>5</v>
      </c>
      <c r="AZ82" s="367">
        <v>2</v>
      </c>
      <c r="BA82" s="367">
        <f t="shared" si="126"/>
        <v>7</v>
      </c>
      <c r="BB82" s="368">
        <v>1</v>
      </c>
      <c r="BD82" s="435" t="s">
        <v>179</v>
      </c>
      <c r="BE82" s="417">
        <v>10</v>
      </c>
      <c r="BF82" s="417">
        <v>4</v>
      </c>
      <c r="BG82" s="417"/>
      <c r="BH82" s="417"/>
      <c r="BI82" s="416">
        <f t="shared" si="127"/>
        <v>14</v>
      </c>
      <c r="BJ82" s="417">
        <v>5</v>
      </c>
      <c r="BK82" s="413">
        <v>16</v>
      </c>
      <c r="BL82" s="423">
        <v>1</v>
      </c>
    </row>
    <row r="83" spans="1:64" s="1" customFormat="1" ht="14" customHeight="1">
      <c r="A83" s="363" t="s">
        <v>44</v>
      </c>
      <c r="B83" s="370">
        <v>98</v>
      </c>
      <c r="C83" s="367">
        <v>46</v>
      </c>
      <c r="D83" s="367">
        <v>33</v>
      </c>
      <c r="E83" s="367">
        <v>21</v>
      </c>
      <c r="F83" s="367">
        <v>0</v>
      </c>
      <c r="G83" s="367">
        <v>0</v>
      </c>
      <c r="H83" s="367">
        <v>11</v>
      </c>
      <c r="I83" s="367">
        <v>0</v>
      </c>
      <c r="J83" s="367">
        <v>0</v>
      </c>
      <c r="K83" s="367">
        <v>0</v>
      </c>
      <c r="L83" s="367">
        <v>34</v>
      </c>
      <c r="M83" s="367">
        <v>18</v>
      </c>
      <c r="N83" s="367">
        <v>0</v>
      </c>
      <c r="O83" s="367">
        <v>0</v>
      </c>
      <c r="P83" s="367">
        <v>0</v>
      </c>
      <c r="Q83" s="367">
        <v>0</v>
      </c>
      <c r="R83" s="367">
        <f t="shared" si="121"/>
        <v>176</v>
      </c>
      <c r="S83" s="368">
        <f t="shared" si="122"/>
        <v>85</v>
      </c>
      <c r="U83" s="363" t="s">
        <v>44</v>
      </c>
      <c r="V83" s="367">
        <v>8</v>
      </c>
      <c r="W83" s="367">
        <v>3</v>
      </c>
      <c r="X83" s="367">
        <v>6</v>
      </c>
      <c r="Y83" s="367">
        <v>4</v>
      </c>
      <c r="Z83" s="367">
        <v>0</v>
      </c>
      <c r="AA83" s="367">
        <v>0</v>
      </c>
      <c r="AB83" s="367">
        <v>1</v>
      </c>
      <c r="AC83" s="367">
        <v>0</v>
      </c>
      <c r="AD83" s="367">
        <v>0</v>
      </c>
      <c r="AE83" s="367">
        <v>0</v>
      </c>
      <c r="AF83" s="367">
        <v>13</v>
      </c>
      <c r="AG83" s="367">
        <v>6</v>
      </c>
      <c r="AH83" s="367">
        <v>0</v>
      </c>
      <c r="AI83" s="367">
        <v>0</v>
      </c>
      <c r="AJ83" s="367">
        <v>0</v>
      </c>
      <c r="AK83" s="367">
        <v>0</v>
      </c>
      <c r="AL83" s="367">
        <f t="shared" si="123"/>
        <v>28</v>
      </c>
      <c r="AM83" s="368">
        <f t="shared" si="124"/>
        <v>13</v>
      </c>
      <c r="AO83" s="363" t="s">
        <v>44</v>
      </c>
      <c r="AP83" s="367">
        <v>2</v>
      </c>
      <c r="AQ83" s="367">
        <v>1</v>
      </c>
      <c r="AR83" s="367"/>
      <c r="AS83" s="367">
        <v>1</v>
      </c>
      <c r="AT83" s="367"/>
      <c r="AU83" s="367">
        <v>1</v>
      </c>
      <c r="AV83" s="367"/>
      <c r="AW83" s="367"/>
      <c r="AX83" s="369">
        <f t="shared" si="125"/>
        <v>5</v>
      </c>
      <c r="AY83" s="367">
        <v>5</v>
      </c>
      <c r="AZ83" s="367">
        <v>1</v>
      </c>
      <c r="BA83" s="367">
        <f t="shared" si="126"/>
        <v>6</v>
      </c>
      <c r="BB83" s="368">
        <v>1</v>
      </c>
      <c r="BD83" s="435" t="s">
        <v>180</v>
      </c>
      <c r="BE83" s="417">
        <v>7</v>
      </c>
      <c r="BF83" s="417"/>
      <c r="BG83" s="417"/>
      <c r="BH83" s="417"/>
      <c r="BI83" s="416">
        <f t="shared" si="127"/>
        <v>7</v>
      </c>
      <c r="BJ83" s="417">
        <v>3</v>
      </c>
      <c r="BK83" s="413">
        <v>2</v>
      </c>
      <c r="BL83" s="423"/>
    </row>
    <row r="84" spans="1:64" s="1" customFormat="1" ht="14" customHeight="1">
      <c r="A84" s="363" t="s">
        <v>45</v>
      </c>
      <c r="B84" s="370">
        <v>214</v>
      </c>
      <c r="C84" s="367">
        <v>110</v>
      </c>
      <c r="D84" s="367">
        <v>67</v>
      </c>
      <c r="E84" s="367">
        <v>41</v>
      </c>
      <c r="F84" s="367">
        <v>0</v>
      </c>
      <c r="G84" s="367">
        <v>0</v>
      </c>
      <c r="H84" s="367">
        <v>46</v>
      </c>
      <c r="I84" s="367">
        <v>21</v>
      </c>
      <c r="J84" s="367">
        <v>0</v>
      </c>
      <c r="K84" s="367">
        <v>0</v>
      </c>
      <c r="L84" s="367">
        <v>59</v>
      </c>
      <c r="M84" s="367">
        <v>36</v>
      </c>
      <c r="N84" s="367">
        <v>0</v>
      </c>
      <c r="O84" s="367">
        <v>0</v>
      </c>
      <c r="P84" s="367">
        <v>17</v>
      </c>
      <c r="Q84" s="367">
        <v>4</v>
      </c>
      <c r="R84" s="367">
        <f t="shared" si="121"/>
        <v>403</v>
      </c>
      <c r="S84" s="368">
        <f t="shared" si="122"/>
        <v>212</v>
      </c>
      <c r="U84" s="363" t="s">
        <v>45</v>
      </c>
      <c r="V84" s="367">
        <v>0</v>
      </c>
      <c r="W84" s="367">
        <v>0</v>
      </c>
      <c r="X84" s="367">
        <v>0</v>
      </c>
      <c r="Y84" s="367">
        <v>0</v>
      </c>
      <c r="Z84" s="367">
        <v>0</v>
      </c>
      <c r="AA84" s="367">
        <v>0</v>
      </c>
      <c r="AB84" s="367">
        <v>0</v>
      </c>
      <c r="AC84" s="367">
        <v>0</v>
      </c>
      <c r="AD84" s="367">
        <v>0</v>
      </c>
      <c r="AE84" s="367">
        <v>0</v>
      </c>
      <c r="AF84" s="367">
        <v>0</v>
      </c>
      <c r="AG84" s="367">
        <v>0</v>
      </c>
      <c r="AH84" s="367">
        <v>0</v>
      </c>
      <c r="AI84" s="367">
        <v>0</v>
      </c>
      <c r="AJ84" s="367">
        <v>0</v>
      </c>
      <c r="AK84" s="367">
        <v>0</v>
      </c>
      <c r="AL84" s="367">
        <f t="shared" si="123"/>
        <v>0</v>
      </c>
      <c r="AM84" s="368">
        <f t="shared" si="124"/>
        <v>0</v>
      </c>
      <c r="AO84" s="363" t="s">
        <v>45</v>
      </c>
      <c r="AP84" s="367">
        <v>6</v>
      </c>
      <c r="AQ84" s="367">
        <v>2</v>
      </c>
      <c r="AR84" s="367"/>
      <c r="AS84" s="367">
        <v>1</v>
      </c>
      <c r="AT84" s="367"/>
      <c r="AU84" s="367">
        <v>1</v>
      </c>
      <c r="AV84" s="367"/>
      <c r="AW84" s="367">
        <v>1</v>
      </c>
      <c r="AX84" s="369">
        <f t="shared" si="125"/>
        <v>11</v>
      </c>
      <c r="AY84" s="367">
        <v>7</v>
      </c>
      <c r="AZ84" s="367">
        <v>2</v>
      </c>
      <c r="BA84" s="367">
        <f t="shared" si="126"/>
        <v>9</v>
      </c>
      <c r="BB84" s="368">
        <v>1</v>
      </c>
      <c r="BD84" s="435" t="s">
        <v>181</v>
      </c>
      <c r="BE84" s="413">
        <v>12</v>
      </c>
      <c r="BF84" s="413"/>
      <c r="BG84" s="413"/>
      <c r="BH84" s="413"/>
      <c r="BI84" s="416">
        <f t="shared" si="127"/>
        <v>12</v>
      </c>
      <c r="BJ84" s="413">
        <v>4</v>
      </c>
      <c r="BK84" s="413">
        <v>12</v>
      </c>
      <c r="BL84" s="423">
        <v>2</v>
      </c>
    </row>
    <row r="85" spans="1:64" s="1" customFormat="1" ht="14" customHeight="1">
      <c r="A85" s="363" t="s">
        <v>46</v>
      </c>
      <c r="B85" s="370">
        <v>2451</v>
      </c>
      <c r="C85" s="367">
        <v>1113</v>
      </c>
      <c r="D85" s="367">
        <v>599</v>
      </c>
      <c r="E85" s="367">
        <v>310</v>
      </c>
      <c r="F85" s="367">
        <v>59</v>
      </c>
      <c r="G85" s="367">
        <v>14</v>
      </c>
      <c r="H85" s="367">
        <v>597</v>
      </c>
      <c r="I85" s="367">
        <v>291</v>
      </c>
      <c r="J85" s="367">
        <v>0</v>
      </c>
      <c r="K85" s="367">
        <v>0</v>
      </c>
      <c r="L85" s="367">
        <v>958</v>
      </c>
      <c r="M85" s="367">
        <v>494</v>
      </c>
      <c r="N85" s="367">
        <v>41</v>
      </c>
      <c r="O85" s="367">
        <v>13</v>
      </c>
      <c r="P85" s="367">
        <v>513</v>
      </c>
      <c r="Q85" s="367">
        <v>180</v>
      </c>
      <c r="R85" s="367">
        <f t="shared" si="121"/>
        <v>5218</v>
      </c>
      <c r="S85" s="368">
        <f t="shared" si="122"/>
        <v>2415</v>
      </c>
      <c r="U85" s="363" t="s">
        <v>46</v>
      </c>
      <c r="V85" s="367">
        <v>115</v>
      </c>
      <c r="W85" s="367">
        <v>64</v>
      </c>
      <c r="X85" s="367">
        <v>22</v>
      </c>
      <c r="Y85" s="367">
        <v>15</v>
      </c>
      <c r="Z85" s="367">
        <v>4</v>
      </c>
      <c r="AA85" s="367">
        <v>2</v>
      </c>
      <c r="AB85" s="367">
        <v>32</v>
      </c>
      <c r="AC85" s="367">
        <v>15</v>
      </c>
      <c r="AD85" s="367">
        <v>0</v>
      </c>
      <c r="AE85" s="367">
        <v>0</v>
      </c>
      <c r="AF85" s="367">
        <v>65</v>
      </c>
      <c r="AG85" s="367">
        <v>43</v>
      </c>
      <c r="AH85" s="367">
        <v>6</v>
      </c>
      <c r="AI85" s="367">
        <v>3</v>
      </c>
      <c r="AJ85" s="367">
        <v>24</v>
      </c>
      <c r="AK85" s="367">
        <v>1</v>
      </c>
      <c r="AL85" s="367">
        <f t="shared" si="123"/>
        <v>268</v>
      </c>
      <c r="AM85" s="368">
        <f t="shared" si="124"/>
        <v>143</v>
      </c>
      <c r="AO85" s="363" t="s">
        <v>46</v>
      </c>
      <c r="AP85" s="367">
        <v>20</v>
      </c>
      <c r="AQ85" s="367">
        <v>6</v>
      </c>
      <c r="AR85" s="367">
        <v>1</v>
      </c>
      <c r="AS85" s="367">
        <v>5</v>
      </c>
      <c r="AT85" s="367"/>
      <c r="AU85" s="367">
        <v>7</v>
      </c>
      <c r="AV85" s="367">
        <v>1</v>
      </c>
      <c r="AW85" s="367">
        <v>5</v>
      </c>
      <c r="AX85" s="369">
        <f t="shared" si="125"/>
        <v>45</v>
      </c>
      <c r="AY85" s="367">
        <v>42</v>
      </c>
      <c r="AZ85" s="367">
        <v>8</v>
      </c>
      <c r="BA85" s="367">
        <f t="shared" si="126"/>
        <v>50</v>
      </c>
      <c r="BB85" s="368">
        <v>2</v>
      </c>
      <c r="BD85" s="435" t="s">
        <v>182</v>
      </c>
      <c r="BE85" s="413">
        <v>100</v>
      </c>
      <c r="BF85" s="413">
        <v>1</v>
      </c>
      <c r="BG85" s="413"/>
      <c r="BH85" s="413"/>
      <c r="BI85" s="416">
        <f t="shared" si="127"/>
        <v>101</v>
      </c>
      <c r="BJ85" s="413">
        <v>44</v>
      </c>
      <c r="BK85" s="413">
        <v>68</v>
      </c>
      <c r="BL85" s="423"/>
    </row>
    <row r="86" spans="1:64" s="1" customFormat="1" ht="14" customHeight="1">
      <c r="A86" s="363" t="s">
        <v>47</v>
      </c>
      <c r="B86" s="370">
        <v>173</v>
      </c>
      <c r="C86" s="367">
        <v>63</v>
      </c>
      <c r="D86" s="367">
        <v>59</v>
      </c>
      <c r="E86" s="367">
        <v>16</v>
      </c>
      <c r="F86" s="367">
        <v>0</v>
      </c>
      <c r="G86" s="367">
        <v>0</v>
      </c>
      <c r="H86" s="367">
        <v>26</v>
      </c>
      <c r="I86" s="367">
        <v>6</v>
      </c>
      <c r="J86" s="367">
        <v>0</v>
      </c>
      <c r="K86" s="367">
        <v>0</v>
      </c>
      <c r="L86" s="367">
        <v>53</v>
      </c>
      <c r="M86" s="367">
        <v>17</v>
      </c>
      <c r="N86" s="367">
        <v>0</v>
      </c>
      <c r="O86" s="367">
        <v>0</v>
      </c>
      <c r="P86" s="367">
        <v>17</v>
      </c>
      <c r="Q86" s="367">
        <v>2</v>
      </c>
      <c r="R86" s="367">
        <f t="shared" si="121"/>
        <v>328</v>
      </c>
      <c r="S86" s="368">
        <f t="shared" si="122"/>
        <v>104</v>
      </c>
      <c r="U86" s="363" t="s">
        <v>47</v>
      </c>
      <c r="V86" s="367">
        <v>0</v>
      </c>
      <c r="W86" s="367">
        <v>0</v>
      </c>
      <c r="X86" s="367">
        <v>0</v>
      </c>
      <c r="Y86" s="367">
        <v>0</v>
      </c>
      <c r="Z86" s="367">
        <v>0</v>
      </c>
      <c r="AA86" s="367">
        <v>0</v>
      </c>
      <c r="AB86" s="367">
        <v>0</v>
      </c>
      <c r="AC86" s="367">
        <v>0</v>
      </c>
      <c r="AD86" s="367">
        <v>0</v>
      </c>
      <c r="AE86" s="367">
        <v>0</v>
      </c>
      <c r="AF86" s="367">
        <v>0</v>
      </c>
      <c r="AG86" s="367">
        <v>0</v>
      </c>
      <c r="AH86" s="367">
        <v>0</v>
      </c>
      <c r="AI86" s="367">
        <v>0</v>
      </c>
      <c r="AJ86" s="367">
        <v>0</v>
      </c>
      <c r="AK86" s="367">
        <v>0</v>
      </c>
      <c r="AL86" s="367">
        <f t="shared" si="123"/>
        <v>0</v>
      </c>
      <c r="AM86" s="368">
        <f t="shared" si="124"/>
        <v>0</v>
      </c>
      <c r="AO86" s="363" t="s">
        <v>47</v>
      </c>
      <c r="AP86" s="367">
        <v>3</v>
      </c>
      <c r="AQ86" s="367">
        <v>1</v>
      </c>
      <c r="AR86" s="367"/>
      <c r="AS86" s="367">
        <v>1</v>
      </c>
      <c r="AT86" s="367"/>
      <c r="AU86" s="367">
        <v>1</v>
      </c>
      <c r="AV86" s="367"/>
      <c r="AW86" s="367">
        <v>1</v>
      </c>
      <c r="AX86" s="369">
        <f t="shared" si="125"/>
        <v>7</v>
      </c>
      <c r="AY86" s="367">
        <v>0</v>
      </c>
      <c r="AZ86" s="367">
        <v>2</v>
      </c>
      <c r="BA86" s="367">
        <f t="shared" si="126"/>
        <v>2</v>
      </c>
      <c r="BB86" s="368">
        <v>2</v>
      </c>
      <c r="BD86" s="435" t="s">
        <v>183</v>
      </c>
      <c r="BE86" s="413">
        <v>14</v>
      </c>
      <c r="BF86" s="413"/>
      <c r="BG86" s="413"/>
      <c r="BH86" s="413"/>
      <c r="BI86" s="416">
        <f t="shared" si="127"/>
        <v>14</v>
      </c>
      <c r="BJ86" s="413">
        <v>3</v>
      </c>
      <c r="BK86" s="413">
        <v>9</v>
      </c>
      <c r="BL86" s="423"/>
    </row>
    <row r="87" spans="1:64" s="1" customFormat="1" ht="14" customHeight="1">
      <c r="A87" s="362" t="s">
        <v>48</v>
      </c>
      <c r="B87" s="370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>
        <f t="shared" si="121"/>
        <v>0</v>
      </c>
      <c r="S87" s="368">
        <f t="shared" si="122"/>
        <v>0</v>
      </c>
      <c r="U87" s="362" t="s">
        <v>48</v>
      </c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>
        <f t="shared" si="123"/>
        <v>0</v>
      </c>
      <c r="AM87" s="368">
        <f t="shared" si="124"/>
        <v>0</v>
      </c>
      <c r="AO87" s="362" t="s">
        <v>48</v>
      </c>
      <c r="AP87" s="367"/>
      <c r="AQ87" s="390"/>
      <c r="AR87" s="367"/>
      <c r="AS87" s="367"/>
      <c r="AT87" s="367"/>
      <c r="AU87" s="367"/>
      <c r="AV87" s="367"/>
      <c r="AW87" s="367"/>
      <c r="AX87" s="369">
        <f t="shared" si="125"/>
        <v>0</v>
      </c>
      <c r="AY87" s="367"/>
      <c r="AZ87" s="367"/>
      <c r="BA87" s="367">
        <f t="shared" si="126"/>
        <v>0</v>
      </c>
      <c r="BB87" s="368"/>
      <c r="BD87" s="418" t="s">
        <v>292</v>
      </c>
      <c r="BE87" s="411"/>
      <c r="BF87" s="411"/>
      <c r="BG87" s="411"/>
      <c r="BH87" s="411"/>
      <c r="BI87" s="416">
        <f t="shared" si="127"/>
        <v>0</v>
      </c>
      <c r="BJ87" s="411"/>
      <c r="BK87" s="413"/>
      <c r="BL87" s="423"/>
    </row>
    <row r="88" spans="1:64" s="1" customFormat="1" ht="14" customHeight="1">
      <c r="A88" s="363" t="s">
        <v>50</v>
      </c>
      <c r="B88" s="370">
        <v>421</v>
      </c>
      <c r="C88" s="367">
        <v>163</v>
      </c>
      <c r="D88" s="367">
        <v>126</v>
      </c>
      <c r="E88" s="367">
        <v>69</v>
      </c>
      <c r="F88" s="367">
        <v>54</v>
      </c>
      <c r="G88" s="367">
        <v>3</v>
      </c>
      <c r="H88" s="367">
        <v>68</v>
      </c>
      <c r="I88" s="367">
        <v>20</v>
      </c>
      <c r="J88" s="367">
        <v>0</v>
      </c>
      <c r="K88" s="367">
        <v>0</v>
      </c>
      <c r="L88" s="367">
        <v>145</v>
      </c>
      <c r="M88" s="367">
        <v>77</v>
      </c>
      <c r="N88" s="367">
        <v>12</v>
      </c>
      <c r="O88" s="367">
        <v>0</v>
      </c>
      <c r="P88" s="367">
        <v>55</v>
      </c>
      <c r="Q88" s="367">
        <v>19</v>
      </c>
      <c r="R88" s="367">
        <f t="shared" si="121"/>
        <v>881</v>
      </c>
      <c r="S88" s="368">
        <f t="shared" si="122"/>
        <v>351</v>
      </c>
      <c r="U88" s="363" t="s">
        <v>50</v>
      </c>
      <c r="V88" s="367">
        <v>53</v>
      </c>
      <c r="W88" s="367">
        <v>21</v>
      </c>
      <c r="X88" s="367">
        <v>5</v>
      </c>
      <c r="Y88" s="367">
        <v>1</v>
      </c>
      <c r="Z88" s="367">
        <v>2</v>
      </c>
      <c r="AA88" s="367">
        <v>0</v>
      </c>
      <c r="AB88" s="367">
        <v>3</v>
      </c>
      <c r="AC88" s="367">
        <v>1</v>
      </c>
      <c r="AD88" s="367">
        <v>0</v>
      </c>
      <c r="AE88" s="367">
        <v>0</v>
      </c>
      <c r="AF88" s="367">
        <v>34</v>
      </c>
      <c r="AG88" s="367">
        <v>19</v>
      </c>
      <c r="AH88" s="367">
        <v>2</v>
      </c>
      <c r="AI88" s="367">
        <v>0</v>
      </c>
      <c r="AJ88" s="367">
        <v>19</v>
      </c>
      <c r="AK88" s="367">
        <v>8</v>
      </c>
      <c r="AL88" s="367">
        <f t="shared" si="123"/>
        <v>118</v>
      </c>
      <c r="AM88" s="368">
        <f t="shared" si="124"/>
        <v>50</v>
      </c>
      <c r="AO88" s="363" t="s">
        <v>50</v>
      </c>
      <c r="AP88" s="367">
        <v>7</v>
      </c>
      <c r="AQ88" s="367">
        <v>2</v>
      </c>
      <c r="AR88" s="367">
        <v>1</v>
      </c>
      <c r="AS88" s="367">
        <v>1</v>
      </c>
      <c r="AT88" s="367"/>
      <c r="AU88" s="367">
        <v>2</v>
      </c>
      <c r="AV88" s="367">
        <v>1</v>
      </c>
      <c r="AW88" s="367">
        <v>1</v>
      </c>
      <c r="AX88" s="369">
        <f t="shared" si="125"/>
        <v>15</v>
      </c>
      <c r="AY88" s="367">
        <v>13</v>
      </c>
      <c r="AZ88" s="367">
        <v>4</v>
      </c>
      <c r="BA88" s="367">
        <f t="shared" si="126"/>
        <v>17</v>
      </c>
      <c r="BB88" s="368">
        <v>2</v>
      </c>
      <c r="BD88" s="420" t="s">
        <v>185</v>
      </c>
      <c r="BE88" s="417">
        <v>24</v>
      </c>
      <c r="BF88" s="417"/>
      <c r="BG88" s="417">
        <v>1</v>
      </c>
      <c r="BH88" s="417"/>
      <c r="BI88" s="416">
        <f t="shared" si="127"/>
        <v>25</v>
      </c>
      <c r="BJ88" s="417">
        <v>9</v>
      </c>
      <c r="BK88" s="421">
        <v>2</v>
      </c>
      <c r="BL88" s="423">
        <v>14</v>
      </c>
    </row>
    <row r="89" spans="1:64" s="1" customFormat="1" ht="14" customHeight="1">
      <c r="A89" s="363" t="s">
        <v>51</v>
      </c>
      <c r="B89" s="370">
        <v>125</v>
      </c>
      <c r="C89" s="367">
        <v>43</v>
      </c>
      <c r="D89" s="367">
        <v>0</v>
      </c>
      <c r="E89" s="367">
        <v>0</v>
      </c>
      <c r="F89" s="367">
        <v>0</v>
      </c>
      <c r="G89" s="367">
        <v>0</v>
      </c>
      <c r="H89" s="367">
        <v>69</v>
      </c>
      <c r="I89" s="367">
        <v>13</v>
      </c>
      <c r="J89" s="367">
        <v>0</v>
      </c>
      <c r="K89" s="367">
        <v>0</v>
      </c>
      <c r="L89" s="367">
        <v>38</v>
      </c>
      <c r="M89" s="367">
        <v>11</v>
      </c>
      <c r="N89" s="367">
        <v>0</v>
      </c>
      <c r="O89" s="367">
        <v>0</v>
      </c>
      <c r="P89" s="367">
        <v>13</v>
      </c>
      <c r="Q89" s="367">
        <v>2</v>
      </c>
      <c r="R89" s="367">
        <f t="shared" si="121"/>
        <v>245</v>
      </c>
      <c r="S89" s="368">
        <f t="shared" si="122"/>
        <v>69</v>
      </c>
      <c r="U89" s="363" t="s">
        <v>51</v>
      </c>
      <c r="V89" s="367">
        <v>17</v>
      </c>
      <c r="W89" s="367">
        <v>10</v>
      </c>
      <c r="X89" s="367">
        <v>0</v>
      </c>
      <c r="Y89" s="367">
        <v>0</v>
      </c>
      <c r="Z89" s="367">
        <v>0</v>
      </c>
      <c r="AA89" s="367">
        <v>0</v>
      </c>
      <c r="AB89" s="367">
        <v>1</v>
      </c>
      <c r="AC89" s="367">
        <v>0</v>
      </c>
      <c r="AD89" s="367">
        <v>0</v>
      </c>
      <c r="AE89" s="367">
        <v>0</v>
      </c>
      <c r="AF89" s="367">
        <v>11</v>
      </c>
      <c r="AG89" s="367">
        <v>3</v>
      </c>
      <c r="AH89" s="367">
        <v>0</v>
      </c>
      <c r="AI89" s="367">
        <v>0</v>
      </c>
      <c r="AJ89" s="367">
        <v>5</v>
      </c>
      <c r="AK89" s="367">
        <v>0</v>
      </c>
      <c r="AL89" s="367">
        <f t="shared" si="123"/>
        <v>34</v>
      </c>
      <c r="AM89" s="368">
        <f t="shared" si="124"/>
        <v>13</v>
      </c>
      <c r="AO89" s="363" t="s">
        <v>51</v>
      </c>
      <c r="AP89" s="367">
        <v>2</v>
      </c>
      <c r="AQ89" s="367"/>
      <c r="AR89" s="367"/>
      <c r="AS89" s="367">
        <v>1</v>
      </c>
      <c r="AT89" s="367"/>
      <c r="AU89" s="367">
        <v>1</v>
      </c>
      <c r="AV89" s="367"/>
      <c r="AW89" s="367">
        <v>1</v>
      </c>
      <c r="AX89" s="369">
        <f t="shared" si="125"/>
        <v>5</v>
      </c>
      <c r="AY89" s="367">
        <v>0</v>
      </c>
      <c r="AZ89" s="367">
        <v>5</v>
      </c>
      <c r="BA89" s="367">
        <f t="shared" si="126"/>
        <v>5</v>
      </c>
      <c r="BB89" s="368">
        <v>1</v>
      </c>
      <c r="BD89" s="420" t="s">
        <v>186</v>
      </c>
      <c r="BE89" s="417">
        <v>7</v>
      </c>
      <c r="BF89" s="417"/>
      <c r="BG89" s="417"/>
      <c r="BH89" s="417"/>
      <c r="BI89" s="416">
        <f t="shared" si="127"/>
        <v>7</v>
      </c>
      <c r="BJ89" s="417">
        <v>2</v>
      </c>
      <c r="BK89" s="421">
        <v>1</v>
      </c>
      <c r="BL89" s="423"/>
    </row>
    <row r="90" spans="1:64" s="1" customFormat="1" ht="14" customHeight="1">
      <c r="A90" s="374" t="s">
        <v>52</v>
      </c>
      <c r="B90" s="365">
        <v>203</v>
      </c>
      <c r="C90" s="366">
        <v>49</v>
      </c>
      <c r="D90" s="366">
        <v>38</v>
      </c>
      <c r="E90" s="366">
        <v>10</v>
      </c>
      <c r="F90" s="366">
        <v>28</v>
      </c>
      <c r="G90" s="366">
        <v>3</v>
      </c>
      <c r="H90" s="366">
        <v>46</v>
      </c>
      <c r="I90" s="366">
        <v>16</v>
      </c>
      <c r="J90" s="366">
        <v>0</v>
      </c>
      <c r="K90" s="366">
        <v>0</v>
      </c>
      <c r="L90" s="366">
        <v>58</v>
      </c>
      <c r="M90" s="366">
        <v>32</v>
      </c>
      <c r="N90" s="366">
        <v>20</v>
      </c>
      <c r="O90" s="366">
        <v>3</v>
      </c>
      <c r="P90" s="366">
        <v>30</v>
      </c>
      <c r="Q90" s="366">
        <v>12</v>
      </c>
      <c r="R90" s="367">
        <f t="shared" si="121"/>
        <v>423</v>
      </c>
      <c r="S90" s="368">
        <f t="shared" si="122"/>
        <v>125</v>
      </c>
      <c r="U90" s="363" t="s">
        <v>52</v>
      </c>
      <c r="V90" s="367">
        <v>25</v>
      </c>
      <c r="W90" s="367">
        <v>4</v>
      </c>
      <c r="X90" s="367">
        <v>10</v>
      </c>
      <c r="Y90" s="367">
        <v>1</v>
      </c>
      <c r="Z90" s="367">
        <v>6</v>
      </c>
      <c r="AA90" s="367">
        <v>1</v>
      </c>
      <c r="AB90" s="367">
        <v>12</v>
      </c>
      <c r="AC90" s="367">
        <v>3</v>
      </c>
      <c r="AD90" s="367">
        <v>0</v>
      </c>
      <c r="AE90" s="367">
        <v>0</v>
      </c>
      <c r="AF90" s="367">
        <v>12</v>
      </c>
      <c r="AG90" s="367">
        <v>8</v>
      </c>
      <c r="AH90" s="367">
        <v>8</v>
      </c>
      <c r="AI90" s="367">
        <v>1</v>
      </c>
      <c r="AJ90" s="367">
        <v>14</v>
      </c>
      <c r="AK90" s="367">
        <v>5</v>
      </c>
      <c r="AL90" s="367">
        <f t="shared" si="123"/>
        <v>87</v>
      </c>
      <c r="AM90" s="368">
        <f t="shared" si="124"/>
        <v>23</v>
      </c>
      <c r="AO90" s="363" t="s">
        <v>52</v>
      </c>
      <c r="AP90" s="367">
        <v>4</v>
      </c>
      <c r="AQ90" s="367">
        <v>1</v>
      </c>
      <c r="AR90" s="367">
        <v>1</v>
      </c>
      <c r="AS90" s="367">
        <v>1</v>
      </c>
      <c r="AT90" s="367"/>
      <c r="AU90" s="367">
        <v>1</v>
      </c>
      <c r="AV90" s="367">
        <v>1</v>
      </c>
      <c r="AW90" s="367">
        <v>1</v>
      </c>
      <c r="AX90" s="369">
        <f t="shared" si="125"/>
        <v>10</v>
      </c>
      <c r="AY90" s="367">
        <v>9</v>
      </c>
      <c r="AZ90" s="367">
        <v>0</v>
      </c>
      <c r="BA90" s="367">
        <f t="shared" si="126"/>
        <v>9</v>
      </c>
      <c r="BB90" s="368">
        <v>1</v>
      </c>
      <c r="BD90" s="420" t="s">
        <v>187</v>
      </c>
      <c r="BE90" s="417">
        <v>16</v>
      </c>
      <c r="BF90" s="417">
        <v>1</v>
      </c>
      <c r="BG90" s="417"/>
      <c r="BH90" s="417">
        <v>1</v>
      </c>
      <c r="BI90" s="416">
        <f t="shared" si="127"/>
        <v>18</v>
      </c>
      <c r="BJ90" s="417">
        <v>6</v>
      </c>
      <c r="BK90" s="421">
        <v>1</v>
      </c>
      <c r="BL90" s="423">
        <v>9</v>
      </c>
    </row>
    <row r="91" spans="1:64" s="1" customFormat="1" ht="14" customHeight="1">
      <c r="A91" s="363" t="s">
        <v>53</v>
      </c>
      <c r="B91" s="369">
        <v>92</v>
      </c>
      <c r="C91" s="369">
        <v>27</v>
      </c>
      <c r="D91" s="369">
        <v>18</v>
      </c>
      <c r="E91" s="369">
        <v>4</v>
      </c>
      <c r="F91" s="369">
        <v>0</v>
      </c>
      <c r="G91" s="369">
        <v>0</v>
      </c>
      <c r="H91" s="369">
        <v>27</v>
      </c>
      <c r="I91" s="369">
        <v>11</v>
      </c>
      <c r="J91" s="369">
        <v>0</v>
      </c>
      <c r="K91" s="369">
        <v>0</v>
      </c>
      <c r="L91" s="369">
        <v>31</v>
      </c>
      <c r="M91" s="369">
        <v>10</v>
      </c>
      <c r="N91" s="369">
        <v>0</v>
      </c>
      <c r="O91" s="369">
        <v>0</v>
      </c>
      <c r="P91" s="369">
        <v>7</v>
      </c>
      <c r="Q91" s="369">
        <v>1</v>
      </c>
      <c r="R91" s="367">
        <f t="shared" si="121"/>
        <v>175</v>
      </c>
      <c r="S91" s="368">
        <f t="shared" si="122"/>
        <v>53</v>
      </c>
      <c r="U91" s="363" t="s">
        <v>53</v>
      </c>
      <c r="V91" s="367">
        <v>5</v>
      </c>
      <c r="W91" s="367">
        <v>0</v>
      </c>
      <c r="X91" s="367">
        <v>2</v>
      </c>
      <c r="Y91" s="367">
        <v>0</v>
      </c>
      <c r="Z91" s="367">
        <v>0</v>
      </c>
      <c r="AA91" s="367">
        <v>0</v>
      </c>
      <c r="AB91" s="367">
        <v>3</v>
      </c>
      <c r="AC91" s="367">
        <v>2</v>
      </c>
      <c r="AD91" s="367">
        <v>0</v>
      </c>
      <c r="AE91" s="367">
        <v>0</v>
      </c>
      <c r="AF91" s="367">
        <v>13</v>
      </c>
      <c r="AG91" s="367">
        <v>4</v>
      </c>
      <c r="AH91" s="367">
        <v>0</v>
      </c>
      <c r="AI91" s="367">
        <v>0</v>
      </c>
      <c r="AJ91" s="367">
        <v>0</v>
      </c>
      <c r="AK91" s="367">
        <v>0</v>
      </c>
      <c r="AL91" s="367">
        <f t="shared" si="123"/>
        <v>23</v>
      </c>
      <c r="AM91" s="368">
        <f t="shared" si="124"/>
        <v>6</v>
      </c>
      <c r="AO91" s="363" t="s">
        <v>53</v>
      </c>
      <c r="AP91" s="366">
        <v>2</v>
      </c>
      <c r="AQ91" s="366">
        <v>1</v>
      </c>
      <c r="AR91" s="366"/>
      <c r="AS91" s="366">
        <v>1</v>
      </c>
      <c r="AT91" s="366"/>
      <c r="AU91" s="366">
        <v>1</v>
      </c>
      <c r="AV91" s="366"/>
      <c r="AW91" s="366">
        <v>1</v>
      </c>
      <c r="AX91" s="369">
        <f t="shared" si="125"/>
        <v>6</v>
      </c>
      <c r="AY91" s="366">
        <v>6</v>
      </c>
      <c r="AZ91" s="366">
        <v>0</v>
      </c>
      <c r="BA91" s="367">
        <f t="shared" si="126"/>
        <v>6</v>
      </c>
      <c r="BB91" s="393">
        <v>1</v>
      </c>
      <c r="BD91" s="420" t="s">
        <v>188</v>
      </c>
      <c r="BE91" s="417">
        <v>10</v>
      </c>
      <c r="BF91" s="417"/>
      <c r="BG91" s="417"/>
      <c r="BH91" s="417"/>
      <c r="BI91" s="416">
        <f t="shared" si="127"/>
        <v>10</v>
      </c>
      <c r="BJ91" s="417">
        <v>2</v>
      </c>
      <c r="BK91" s="421">
        <v>2</v>
      </c>
      <c r="BL91" s="423">
        <v>2</v>
      </c>
    </row>
    <row r="92" spans="1:64" s="1" customFormat="1" ht="14" customHeight="1">
      <c r="A92" s="362" t="s">
        <v>54</v>
      </c>
      <c r="B92" s="370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67">
        <f t="shared" si="121"/>
        <v>0</v>
      </c>
      <c r="S92" s="368">
        <f t="shared" si="122"/>
        <v>0</v>
      </c>
      <c r="U92" s="362" t="s">
        <v>54</v>
      </c>
      <c r="V92" s="379"/>
      <c r="W92" s="379"/>
      <c r="X92" s="379"/>
      <c r="Y92" s="379"/>
      <c r="Z92" s="379"/>
      <c r="AA92" s="379"/>
      <c r="AB92" s="379"/>
      <c r="AC92" s="379"/>
      <c r="AD92" s="379"/>
      <c r="AE92" s="379"/>
      <c r="AF92" s="379"/>
      <c r="AG92" s="379"/>
      <c r="AH92" s="379"/>
      <c r="AI92" s="379"/>
      <c r="AJ92" s="379"/>
      <c r="AK92" s="379"/>
      <c r="AL92" s="367">
        <f t="shared" si="123"/>
        <v>0</v>
      </c>
      <c r="AM92" s="368">
        <f t="shared" si="124"/>
        <v>0</v>
      </c>
      <c r="AO92" s="362" t="s">
        <v>54</v>
      </c>
      <c r="AP92" s="396"/>
      <c r="AQ92" s="396"/>
      <c r="AR92" s="396"/>
      <c r="AS92" s="396"/>
      <c r="AT92" s="396"/>
      <c r="AU92" s="396"/>
      <c r="AV92" s="396"/>
      <c r="AW92" s="396"/>
      <c r="AX92" s="369">
        <f t="shared" si="125"/>
        <v>0</v>
      </c>
      <c r="AY92" s="396"/>
      <c r="AZ92" s="396"/>
      <c r="BA92" s="367">
        <f t="shared" si="126"/>
        <v>0</v>
      </c>
      <c r="BB92" s="397"/>
      <c r="BD92" s="418" t="s">
        <v>54</v>
      </c>
      <c r="BE92" s="417"/>
      <c r="BF92" s="417"/>
      <c r="BG92" s="417"/>
      <c r="BH92" s="417"/>
      <c r="BI92" s="416">
        <f t="shared" si="127"/>
        <v>0</v>
      </c>
      <c r="BJ92" s="417"/>
      <c r="BK92" s="413"/>
      <c r="BL92" s="423"/>
    </row>
    <row r="93" spans="1:64" s="1" customFormat="1" ht="14" customHeight="1">
      <c r="A93" s="363" t="s">
        <v>55</v>
      </c>
      <c r="B93" s="370">
        <v>27</v>
      </c>
      <c r="C93" s="367">
        <v>6</v>
      </c>
      <c r="D93" s="367">
        <v>10</v>
      </c>
      <c r="E93" s="367">
        <v>2</v>
      </c>
      <c r="F93" s="367">
        <v>0</v>
      </c>
      <c r="G93" s="367">
        <v>0</v>
      </c>
      <c r="H93" s="367">
        <v>0</v>
      </c>
      <c r="I93" s="367">
        <v>0</v>
      </c>
      <c r="J93" s="367">
        <v>0</v>
      </c>
      <c r="K93" s="367">
        <v>0</v>
      </c>
      <c r="L93" s="367">
        <v>0</v>
      </c>
      <c r="M93" s="367">
        <v>0</v>
      </c>
      <c r="N93" s="367">
        <v>0</v>
      </c>
      <c r="O93" s="367">
        <v>0</v>
      </c>
      <c r="P93" s="367">
        <v>0</v>
      </c>
      <c r="Q93" s="367">
        <v>0</v>
      </c>
      <c r="R93" s="367">
        <f t="shared" si="121"/>
        <v>37</v>
      </c>
      <c r="S93" s="368">
        <f t="shared" si="122"/>
        <v>8</v>
      </c>
      <c r="U93" s="363" t="s">
        <v>55</v>
      </c>
      <c r="V93" s="367">
        <v>0</v>
      </c>
      <c r="W93" s="367">
        <v>0</v>
      </c>
      <c r="X93" s="367">
        <v>0</v>
      </c>
      <c r="Y93" s="367">
        <v>0</v>
      </c>
      <c r="Z93" s="367">
        <v>0</v>
      </c>
      <c r="AA93" s="367">
        <v>0</v>
      </c>
      <c r="AB93" s="367">
        <v>0</v>
      </c>
      <c r="AC93" s="367">
        <v>0</v>
      </c>
      <c r="AD93" s="367">
        <v>0</v>
      </c>
      <c r="AE93" s="367">
        <v>0</v>
      </c>
      <c r="AF93" s="367">
        <v>0</v>
      </c>
      <c r="AG93" s="367">
        <v>0</v>
      </c>
      <c r="AH93" s="367">
        <v>0</v>
      </c>
      <c r="AI93" s="367">
        <v>0</v>
      </c>
      <c r="AJ93" s="367">
        <v>0</v>
      </c>
      <c r="AK93" s="367">
        <v>0</v>
      </c>
      <c r="AL93" s="367">
        <f t="shared" si="123"/>
        <v>0</v>
      </c>
      <c r="AM93" s="368">
        <f t="shared" si="124"/>
        <v>0</v>
      </c>
      <c r="AO93" s="363" t="s">
        <v>55</v>
      </c>
      <c r="AP93" s="398">
        <v>1</v>
      </c>
      <c r="AQ93" s="398">
        <v>1</v>
      </c>
      <c r="AR93" s="398"/>
      <c r="AS93" s="398"/>
      <c r="AT93" s="398"/>
      <c r="AU93" s="398"/>
      <c r="AV93" s="398"/>
      <c r="AW93" s="398"/>
      <c r="AX93" s="369">
        <f t="shared" si="125"/>
        <v>2</v>
      </c>
      <c r="AY93" s="398">
        <v>0</v>
      </c>
      <c r="AZ93" s="398">
        <v>2</v>
      </c>
      <c r="BA93" s="367">
        <f t="shared" si="126"/>
        <v>2</v>
      </c>
      <c r="BB93" s="399">
        <v>1</v>
      </c>
      <c r="BD93" s="409" t="s">
        <v>189</v>
      </c>
      <c r="BE93" s="424">
        <v>3</v>
      </c>
      <c r="BF93" s="424"/>
      <c r="BG93" s="424"/>
      <c r="BH93" s="424"/>
      <c r="BI93" s="416">
        <f t="shared" si="127"/>
        <v>3</v>
      </c>
      <c r="BJ93" s="424"/>
      <c r="BK93" s="424"/>
      <c r="BL93" s="436"/>
    </row>
    <row r="94" spans="1:64" s="1" customFormat="1" ht="14" customHeight="1">
      <c r="A94" s="363" t="s">
        <v>56</v>
      </c>
      <c r="B94" s="370">
        <v>480</v>
      </c>
      <c r="C94" s="367">
        <v>266</v>
      </c>
      <c r="D94" s="367">
        <v>71</v>
      </c>
      <c r="E94" s="367">
        <v>54</v>
      </c>
      <c r="F94" s="367">
        <v>0</v>
      </c>
      <c r="G94" s="367">
        <v>0</v>
      </c>
      <c r="H94" s="367">
        <v>50</v>
      </c>
      <c r="I94" s="367">
        <v>9</v>
      </c>
      <c r="J94" s="367">
        <v>0</v>
      </c>
      <c r="K94" s="367">
        <v>0</v>
      </c>
      <c r="L94" s="367">
        <v>73</v>
      </c>
      <c r="M94" s="367">
        <v>44</v>
      </c>
      <c r="N94" s="367">
        <v>0</v>
      </c>
      <c r="O94" s="367">
        <v>0</v>
      </c>
      <c r="P94" s="367">
        <v>47</v>
      </c>
      <c r="Q94" s="367">
        <v>3</v>
      </c>
      <c r="R94" s="367">
        <f t="shared" si="121"/>
        <v>721</v>
      </c>
      <c r="S94" s="368">
        <f t="shared" si="122"/>
        <v>376</v>
      </c>
      <c r="U94" s="363" t="s">
        <v>56</v>
      </c>
      <c r="V94" s="367">
        <v>98</v>
      </c>
      <c r="W94" s="367">
        <v>44</v>
      </c>
      <c r="X94" s="367">
        <v>4</v>
      </c>
      <c r="Y94" s="367">
        <v>3</v>
      </c>
      <c r="Z94" s="367">
        <v>0</v>
      </c>
      <c r="AA94" s="367">
        <v>0</v>
      </c>
      <c r="AB94" s="367">
        <v>11</v>
      </c>
      <c r="AC94" s="367">
        <v>0</v>
      </c>
      <c r="AD94" s="367">
        <v>0</v>
      </c>
      <c r="AE94" s="367">
        <v>0</v>
      </c>
      <c r="AF94" s="367">
        <v>32</v>
      </c>
      <c r="AG94" s="367">
        <v>13</v>
      </c>
      <c r="AH94" s="367">
        <v>0</v>
      </c>
      <c r="AI94" s="367">
        <v>0</v>
      </c>
      <c r="AJ94" s="367">
        <v>19</v>
      </c>
      <c r="AK94" s="367">
        <v>0</v>
      </c>
      <c r="AL94" s="367">
        <f t="shared" si="123"/>
        <v>164</v>
      </c>
      <c r="AM94" s="368">
        <f t="shared" si="124"/>
        <v>60</v>
      </c>
      <c r="AO94" s="363" t="s">
        <v>56</v>
      </c>
      <c r="AP94" s="367">
        <v>7</v>
      </c>
      <c r="AQ94" s="367">
        <v>2</v>
      </c>
      <c r="AR94" s="367"/>
      <c r="AS94" s="367">
        <v>1</v>
      </c>
      <c r="AT94" s="367"/>
      <c r="AU94" s="367">
        <v>1</v>
      </c>
      <c r="AV94" s="367"/>
      <c r="AW94" s="367">
        <v>1</v>
      </c>
      <c r="AX94" s="369">
        <f t="shared" si="125"/>
        <v>12</v>
      </c>
      <c r="AY94" s="367">
        <v>9</v>
      </c>
      <c r="AZ94" s="367">
        <v>0</v>
      </c>
      <c r="BA94" s="367">
        <f t="shared" si="126"/>
        <v>9</v>
      </c>
      <c r="BB94" s="368">
        <v>1</v>
      </c>
      <c r="BD94" s="409" t="s">
        <v>190</v>
      </c>
      <c r="BE94" s="424">
        <v>14</v>
      </c>
      <c r="BF94" s="424">
        <v>5</v>
      </c>
      <c r="BG94" s="424"/>
      <c r="BH94" s="424"/>
      <c r="BI94" s="416">
        <f t="shared" si="127"/>
        <v>19</v>
      </c>
      <c r="BJ94" s="424">
        <v>6</v>
      </c>
      <c r="BK94" s="424">
        <v>11</v>
      </c>
      <c r="BL94" s="436"/>
    </row>
    <row r="95" spans="1:64" s="1" customFormat="1" ht="14" customHeight="1">
      <c r="A95" s="363" t="s">
        <v>57</v>
      </c>
      <c r="B95" s="34">
        <v>324</v>
      </c>
      <c r="C95" s="34">
        <v>182</v>
      </c>
      <c r="D95" s="34">
        <v>64</v>
      </c>
      <c r="E95" s="34">
        <v>32</v>
      </c>
      <c r="F95" s="34">
        <v>0</v>
      </c>
      <c r="G95" s="34">
        <v>0</v>
      </c>
      <c r="H95" s="34">
        <v>46</v>
      </c>
      <c r="I95" s="34">
        <v>20</v>
      </c>
      <c r="J95" s="34">
        <v>0</v>
      </c>
      <c r="K95" s="34">
        <v>0</v>
      </c>
      <c r="L95" s="34">
        <v>116</v>
      </c>
      <c r="M95" s="34">
        <v>50</v>
      </c>
      <c r="N95" s="34">
        <v>0</v>
      </c>
      <c r="O95" s="34">
        <v>0</v>
      </c>
      <c r="P95" s="34">
        <v>50</v>
      </c>
      <c r="Q95" s="34">
        <v>12</v>
      </c>
      <c r="R95" s="367">
        <f t="shared" si="121"/>
        <v>600</v>
      </c>
      <c r="S95" s="368">
        <f t="shared" si="122"/>
        <v>296</v>
      </c>
      <c r="U95" s="363" t="s">
        <v>57</v>
      </c>
      <c r="V95" s="367">
        <v>56</v>
      </c>
      <c r="W95" s="367">
        <v>26</v>
      </c>
      <c r="X95" s="367">
        <v>11</v>
      </c>
      <c r="Y95" s="367">
        <v>2</v>
      </c>
      <c r="Z95" s="367"/>
      <c r="AA95" s="367"/>
      <c r="AB95" s="367">
        <v>20</v>
      </c>
      <c r="AC95" s="367">
        <v>6</v>
      </c>
      <c r="AD95" s="367"/>
      <c r="AE95" s="367"/>
      <c r="AF95" s="367">
        <v>11</v>
      </c>
      <c r="AG95" s="367">
        <v>3</v>
      </c>
      <c r="AH95" s="367"/>
      <c r="AI95" s="367"/>
      <c r="AJ95" s="367">
        <v>15</v>
      </c>
      <c r="AK95" s="367">
        <v>4</v>
      </c>
      <c r="AL95" s="367">
        <f t="shared" si="123"/>
        <v>113</v>
      </c>
      <c r="AM95" s="368">
        <f t="shared" si="124"/>
        <v>41</v>
      </c>
      <c r="AO95" s="363" t="s">
        <v>57</v>
      </c>
      <c r="AP95" s="367">
        <v>5</v>
      </c>
      <c r="AQ95" s="367"/>
      <c r="AR95" s="367"/>
      <c r="AS95" s="367">
        <v>1</v>
      </c>
      <c r="AT95" s="367"/>
      <c r="AU95" s="367">
        <v>1</v>
      </c>
      <c r="AV95" s="367"/>
      <c r="AW95" s="367">
        <v>1</v>
      </c>
      <c r="AX95" s="369">
        <f t="shared" si="125"/>
        <v>8</v>
      </c>
      <c r="AY95" s="367">
        <v>10</v>
      </c>
      <c r="AZ95" s="367"/>
      <c r="BA95" s="367">
        <f t="shared" si="126"/>
        <v>10</v>
      </c>
      <c r="BB95" s="368">
        <v>1</v>
      </c>
      <c r="BD95" s="409" t="s">
        <v>191</v>
      </c>
      <c r="BE95" s="424">
        <v>18</v>
      </c>
      <c r="BF95" s="424">
        <v>2</v>
      </c>
      <c r="BG95" s="424"/>
      <c r="BH95" s="424"/>
      <c r="BI95" s="416">
        <f t="shared" si="127"/>
        <v>20</v>
      </c>
      <c r="BJ95" s="424">
        <v>9</v>
      </c>
      <c r="BK95" s="424">
        <v>11</v>
      </c>
      <c r="BL95" s="436"/>
    </row>
    <row r="96" spans="1:64" s="1" customFormat="1" ht="14" customHeight="1">
      <c r="A96" s="363" t="s">
        <v>58</v>
      </c>
      <c r="B96" s="370">
        <v>250</v>
      </c>
      <c r="C96" s="367">
        <v>110</v>
      </c>
      <c r="D96" s="367">
        <v>21</v>
      </c>
      <c r="E96" s="367">
        <v>14</v>
      </c>
      <c r="F96" s="367">
        <v>0</v>
      </c>
      <c r="G96" s="367">
        <v>0</v>
      </c>
      <c r="H96" s="367">
        <v>41</v>
      </c>
      <c r="I96" s="367">
        <v>20</v>
      </c>
      <c r="J96" s="367">
        <v>0</v>
      </c>
      <c r="K96" s="367">
        <v>0</v>
      </c>
      <c r="L96" s="367">
        <v>37</v>
      </c>
      <c r="M96" s="367">
        <v>18</v>
      </c>
      <c r="N96" s="367">
        <v>0</v>
      </c>
      <c r="O96" s="367">
        <v>0</v>
      </c>
      <c r="P96" s="367">
        <v>22</v>
      </c>
      <c r="Q96" s="367">
        <v>10</v>
      </c>
      <c r="R96" s="367">
        <f t="shared" si="121"/>
        <v>371</v>
      </c>
      <c r="S96" s="368">
        <f t="shared" si="122"/>
        <v>172</v>
      </c>
      <c r="U96" s="363" t="s">
        <v>58</v>
      </c>
      <c r="V96" s="367">
        <v>50</v>
      </c>
      <c r="W96" s="367">
        <v>26</v>
      </c>
      <c r="X96" s="367">
        <v>4</v>
      </c>
      <c r="Y96" s="367">
        <v>0</v>
      </c>
      <c r="Z96" s="367">
        <v>0</v>
      </c>
      <c r="AA96" s="367">
        <v>0</v>
      </c>
      <c r="AB96" s="367">
        <v>5</v>
      </c>
      <c r="AC96" s="367">
        <v>2</v>
      </c>
      <c r="AD96" s="367">
        <v>0</v>
      </c>
      <c r="AE96" s="367">
        <v>0</v>
      </c>
      <c r="AF96" s="367">
        <v>6</v>
      </c>
      <c r="AG96" s="367">
        <v>1</v>
      </c>
      <c r="AH96" s="367">
        <v>0</v>
      </c>
      <c r="AI96" s="367">
        <v>0</v>
      </c>
      <c r="AJ96" s="367">
        <v>5</v>
      </c>
      <c r="AK96" s="367">
        <v>4</v>
      </c>
      <c r="AL96" s="367">
        <f t="shared" si="123"/>
        <v>70</v>
      </c>
      <c r="AM96" s="368">
        <f t="shared" si="124"/>
        <v>33</v>
      </c>
      <c r="AO96" s="363" t="s">
        <v>58</v>
      </c>
      <c r="AP96" s="367">
        <v>4</v>
      </c>
      <c r="AQ96" s="367">
        <v>1</v>
      </c>
      <c r="AR96" s="367"/>
      <c r="AS96" s="367">
        <v>1</v>
      </c>
      <c r="AT96" s="367"/>
      <c r="AU96" s="367">
        <v>1</v>
      </c>
      <c r="AV96" s="367"/>
      <c r="AW96" s="367">
        <v>1</v>
      </c>
      <c r="AX96" s="369">
        <f t="shared" si="125"/>
        <v>8</v>
      </c>
      <c r="AY96" s="367">
        <v>8</v>
      </c>
      <c r="AZ96" s="367">
        <v>0</v>
      </c>
      <c r="BA96" s="367">
        <f t="shared" si="126"/>
        <v>8</v>
      </c>
      <c r="BB96" s="368">
        <v>1</v>
      </c>
      <c r="BD96" s="409" t="s">
        <v>192</v>
      </c>
      <c r="BE96" s="424">
        <v>13</v>
      </c>
      <c r="BF96" s="424">
        <v>2</v>
      </c>
      <c r="BG96" s="424"/>
      <c r="BH96" s="424"/>
      <c r="BI96" s="416">
        <f t="shared" si="127"/>
        <v>15</v>
      </c>
      <c r="BJ96" s="424">
        <v>4</v>
      </c>
      <c r="BK96" s="424">
        <v>10</v>
      </c>
      <c r="BL96" s="436">
        <v>1</v>
      </c>
    </row>
    <row r="97" spans="1:78" s="1" customFormat="1" ht="14" customHeight="1">
      <c r="A97" s="363" t="s">
        <v>59</v>
      </c>
      <c r="B97" s="370">
        <v>1518</v>
      </c>
      <c r="C97" s="367">
        <v>763</v>
      </c>
      <c r="D97" s="367">
        <v>234</v>
      </c>
      <c r="E97" s="367">
        <v>153</v>
      </c>
      <c r="F97" s="367">
        <v>132</v>
      </c>
      <c r="G97" s="367">
        <v>27</v>
      </c>
      <c r="H97" s="367">
        <v>511</v>
      </c>
      <c r="I97" s="367">
        <v>215</v>
      </c>
      <c r="J97" s="367">
        <v>0</v>
      </c>
      <c r="K97" s="367">
        <v>0</v>
      </c>
      <c r="L97" s="367">
        <v>446</v>
      </c>
      <c r="M97" s="367">
        <v>256</v>
      </c>
      <c r="N97" s="367">
        <v>89</v>
      </c>
      <c r="O97" s="367">
        <v>21</v>
      </c>
      <c r="P97" s="367">
        <v>503</v>
      </c>
      <c r="Q97" s="367">
        <v>226</v>
      </c>
      <c r="R97" s="367">
        <f t="shared" si="121"/>
        <v>3433</v>
      </c>
      <c r="S97" s="368">
        <f t="shared" si="122"/>
        <v>1661</v>
      </c>
      <c r="U97" s="363" t="s">
        <v>59</v>
      </c>
      <c r="V97" s="367">
        <v>136</v>
      </c>
      <c r="W97" s="367">
        <v>66</v>
      </c>
      <c r="X97" s="367">
        <v>18</v>
      </c>
      <c r="Y97" s="367">
        <v>7</v>
      </c>
      <c r="Z97" s="367">
        <v>3</v>
      </c>
      <c r="AA97" s="367">
        <v>1</v>
      </c>
      <c r="AB97" s="367">
        <v>66</v>
      </c>
      <c r="AC97" s="367">
        <v>32</v>
      </c>
      <c r="AD97" s="367">
        <v>0</v>
      </c>
      <c r="AE97" s="367">
        <v>0</v>
      </c>
      <c r="AF97" s="367">
        <v>61</v>
      </c>
      <c r="AG97" s="367">
        <v>34</v>
      </c>
      <c r="AH97" s="367">
        <v>21</v>
      </c>
      <c r="AI97" s="367">
        <v>8</v>
      </c>
      <c r="AJ97" s="367">
        <v>128</v>
      </c>
      <c r="AK97" s="367">
        <v>64</v>
      </c>
      <c r="AL97" s="367">
        <f t="shared" si="123"/>
        <v>433</v>
      </c>
      <c r="AM97" s="368">
        <f t="shared" si="124"/>
        <v>212</v>
      </c>
      <c r="AO97" s="363" t="s">
        <v>59</v>
      </c>
      <c r="AP97" s="367">
        <v>25</v>
      </c>
      <c r="AQ97" s="367">
        <v>4</v>
      </c>
      <c r="AR97" s="367">
        <v>3</v>
      </c>
      <c r="AS97" s="367">
        <v>10</v>
      </c>
      <c r="AT97" s="367"/>
      <c r="AU97" s="367">
        <v>6</v>
      </c>
      <c r="AV97" s="367">
        <v>2</v>
      </c>
      <c r="AW97" s="367">
        <v>8</v>
      </c>
      <c r="AX97" s="369">
        <f t="shared" si="125"/>
        <v>58</v>
      </c>
      <c r="AY97" s="367">
        <v>58</v>
      </c>
      <c r="AZ97" s="367">
        <v>0</v>
      </c>
      <c r="BA97" s="367">
        <f t="shared" si="126"/>
        <v>58</v>
      </c>
      <c r="BB97" s="389">
        <v>1</v>
      </c>
      <c r="BD97" s="409" t="s">
        <v>193</v>
      </c>
      <c r="BE97" s="740">
        <v>89</v>
      </c>
      <c r="BF97" s="740">
        <v>31</v>
      </c>
      <c r="BG97" s="740">
        <v>0</v>
      </c>
      <c r="BH97" s="740">
        <v>0</v>
      </c>
      <c r="BI97" s="416">
        <f t="shared" si="127"/>
        <v>120</v>
      </c>
      <c r="BJ97" s="424">
        <v>72</v>
      </c>
      <c r="BK97" s="424">
        <v>34</v>
      </c>
      <c r="BL97" s="436"/>
    </row>
    <row r="98" spans="1:78" s="1" customFormat="1" ht="14" customHeight="1">
      <c r="A98" s="363" t="s">
        <v>60</v>
      </c>
      <c r="B98" s="370">
        <v>303</v>
      </c>
      <c r="C98" s="367">
        <v>150</v>
      </c>
      <c r="D98" s="367">
        <v>71</v>
      </c>
      <c r="E98" s="367">
        <v>41</v>
      </c>
      <c r="F98" s="367">
        <v>0</v>
      </c>
      <c r="G98" s="367">
        <v>0</v>
      </c>
      <c r="H98" s="367">
        <v>129</v>
      </c>
      <c r="I98" s="367">
        <v>57</v>
      </c>
      <c r="J98" s="367">
        <v>0</v>
      </c>
      <c r="K98" s="367">
        <v>0</v>
      </c>
      <c r="L98" s="367">
        <v>59</v>
      </c>
      <c r="M98" s="367">
        <v>32</v>
      </c>
      <c r="N98" s="367">
        <v>0</v>
      </c>
      <c r="O98" s="367">
        <v>0</v>
      </c>
      <c r="P98" s="367">
        <v>79</v>
      </c>
      <c r="Q98" s="367">
        <v>36</v>
      </c>
      <c r="R98" s="367">
        <f t="shared" si="121"/>
        <v>641</v>
      </c>
      <c r="S98" s="368">
        <f t="shared" si="122"/>
        <v>316</v>
      </c>
      <c r="U98" s="374" t="s">
        <v>60</v>
      </c>
      <c r="V98" s="366">
        <v>27</v>
      </c>
      <c r="W98" s="366">
        <v>14</v>
      </c>
      <c r="X98" s="366">
        <v>1</v>
      </c>
      <c r="Y98" s="366">
        <v>1</v>
      </c>
      <c r="Z98" s="366">
        <v>0</v>
      </c>
      <c r="AA98" s="366">
        <v>0</v>
      </c>
      <c r="AB98" s="366">
        <v>8</v>
      </c>
      <c r="AC98" s="366">
        <v>3</v>
      </c>
      <c r="AD98" s="366">
        <v>0</v>
      </c>
      <c r="AE98" s="366">
        <v>0</v>
      </c>
      <c r="AF98" s="366">
        <v>0</v>
      </c>
      <c r="AG98" s="366">
        <v>0</v>
      </c>
      <c r="AH98" s="366">
        <v>0</v>
      </c>
      <c r="AI98" s="366">
        <v>0</v>
      </c>
      <c r="AJ98" s="366">
        <v>0</v>
      </c>
      <c r="AK98" s="366">
        <v>0</v>
      </c>
      <c r="AL98" s="367">
        <f t="shared" si="123"/>
        <v>36</v>
      </c>
      <c r="AM98" s="368">
        <f t="shared" si="124"/>
        <v>18</v>
      </c>
      <c r="AO98" s="363" t="s">
        <v>60</v>
      </c>
      <c r="AP98" s="367">
        <v>6</v>
      </c>
      <c r="AQ98" s="367">
        <v>2</v>
      </c>
      <c r="AR98" s="367"/>
      <c r="AS98" s="367">
        <v>3</v>
      </c>
      <c r="AT98" s="367"/>
      <c r="AU98" s="367">
        <v>1</v>
      </c>
      <c r="AV98" s="367"/>
      <c r="AW98" s="367">
        <v>2</v>
      </c>
      <c r="AX98" s="369">
        <f t="shared" si="125"/>
        <v>14</v>
      </c>
      <c r="AY98" s="367">
        <v>11</v>
      </c>
      <c r="AZ98" s="367">
        <v>0</v>
      </c>
      <c r="BA98" s="367">
        <f t="shared" si="126"/>
        <v>11</v>
      </c>
      <c r="BB98" s="368">
        <v>1</v>
      </c>
      <c r="BD98" s="409" t="s">
        <v>194</v>
      </c>
      <c r="BE98" s="424">
        <v>15</v>
      </c>
      <c r="BF98" s="424">
        <v>20</v>
      </c>
      <c r="BG98" s="424"/>
      <c r="BH98" s="424"/>
      <c r="BI98" s="416">
        <f t="shared" si="127"/>
        <v>35</v>
      </c>
      <c r="BJ98" s="424">
        <v>16</v>
      </c>
      <c r="BK98" s="424">
        <v>14</v>
      </c>
      <c r="BL98" s="436"/>
    </row>
    <row r="99" spans="1:78" s="1" customFormat="1" ht="14" customHeight="1">
      <c r="A99" s="363" t="s">
        <v>61</v>
      </c>
      <c r="B99" s="370">
        <v>356</v>
      </c>
      <c r="C99" s="367">
        <v>182</v>
      </c>
      <c r="D99" s="367">
        <v>114</v>
      </c>
      <c r="E99" s="367">
        <v>72</v>
      </c>
      <c r="F99" s="367">
        <v>17</v>
      </c>
      <c r="G99" s="367">
        <v>2</v>
      </c>
      <c r="H99" s="367">
        <v>45</v>
      </c>
      <c r="I99" s="367">
        <v>19</v>
      </c>
      <c r="J99" s="367">
        <v>0</v>
      </c>
      <c r="K99" s="367">
        <v>0</v>
      </c>
      <c r="L99" s="367">
        <v>60</v>
      </c>
      <c r="M99" s="367">
        <v>34</v>
      </c>
      <c r="N99" s="367">
        <v>14</v>
      </c>
      <c r="O99" s="367">
        <v>3</v>
      </c>
      <c r="P99" s="367">
        <v>32</v>
      </c>
      <c r="Q99" s="367">
        <v>9</v>
      </c>
      <c r="R99" s="367">
        <f t="shared" si="121"/>
        <v>638</v>
      </c>
      <c r="S99" s="368">
        <f t="shared" si="122"/>
        <v>321</v>
      </c>
      <c r="U99" s="363" t="s">
        <v>61</v>
      </c>
      <c r="V99" s="369">
        <v>75</v>
      </c>
      <c r="W99" s="369">
        <v>32</v>
      </c>
      <c r="X99" s="369">
        <v>36</v>
      </c>
      <c r="Y99" s="369">
        <v>17</v>
      </c>
      <c r="Z99" s="369">
        <v>1</v>
      </c>
      <c r="AA99" s="369">
        <v>0</v>
      </c>
      <c r="AB99" s="369">
        <v>7</v>
      </c>
      <c r="AC99" s="369">
        <v>3</v>
      </c>
      <c r="AD99" s="369">
        <v>0</v>
      </c>
      <c r="AE99" s="369">
        <v>0</v>
      </c>
      <c r="AF99" s="369">
        <v>14</v>
      </c>
      <c r="AG99" s="369">
        <v>4</v>
      </c>
      <c r="AH99" s="369">
        <v>4</v>
      </c>
      <c r="AI99" s="369">
        <v>2</v>
      </c>
      <c r="AJ99" s="369">
        <v>5</v>
      </c>
      <c r="AK99" s="369">
        <v>0</v>
      </c>
      <c r="AL99" s="367">
        <f t="shared" si="123"/>
        <v>142</v>
      </c>
      <c r="AM99" s="368">
        <f t="shared" si="124"/>
        <v>58</v>
      </c>
      <c r="AO99" s="363" t="s">
        <v>61</v>
      </c>
      <c r="AP99" s="367">
        <v>6</v>
      </c>
      <c r="AQ99" s="367">
        <v>2</v>
      </c>
      <c r="AR99" s="367">
        <v>1</v>
      </c>
      <c r="AS99" s="367">
        <v>1</v>
      </c>
      <c r="AT99" s="367"/>
      <c r="AU99" s="367">
        <v>1</v>
      </c>
      <c r="AV99" s="367">
        <v>1</v>
      </c>
      <c r="AW99" s="367">
        <v>1</v>
      </c>
      <c r="AX99" s="369">
        <f t="shared" si="125"/>
        <v>13</v>
      </c>
      <c r="AY99" s="367">
        <v>9</v>
      </c>
      <c r="AZ99" s="367">
        <v>0</v>
      </c>
      <c r="BA99" s="367">
        <f t="shared" si="126"/>
        <v>9</v>
      </c>
      <c r="BB99" s="389">
        <v>1</v>
      </c>
      <c r="BD99" s="409" t="s">
        <v>195</v>
      </c>
      <c r="BE99" s="740">
        <v>18</v>
      </c>
      <c r="BF99" s="740">
        <v>2</v>
      </c>
      <c r="BG99" s="741"/>
      <c r="BH99" s="741"/>
      <c r="BI99" s="416">
        <v>20</v>
      </c>
      <c r="BJ99" s="424">
        <v>10</v>
      </c>
      <c r="BK99" s="424">
        <v>6</v>
      </c>
      <c r="BL99" s="436">
        <v>0</v>
      </c>
      <c r="BM99" s="1">
        <v>0</v>
      </c>
    </row>
    <row r="100" spans="1:78" s="1" customFormat="1" ht="14" customHeight="1">
      <c r="A100" s="362" t="s">
        <v>62</v>
      </c>
      <c r="B100" s="370"/>
      <c r="C100" s="367"/>
      <c r="D100" s="367"/>
      <c r="E100" s="367"/>
      <c r="F100" s="367"/>
      <c r="G100" s="367"/>
      <c r="H100" s="367"/>
      <c r="I100" s="367"/>
      <c r="J100" s="367"/>
      <c r="K100" s="367"/>
      <c r="L100" s="367"/>
      <c r="M100" s="367"/>
      <c r="N100" s="367"/>
      <c r="O100" s="367"/>
      <c r="P100" s="367"/>
      <c r="Q100" s="367"/>
      <c r="R100" s="367">
        <f t="shared" si="121"/>
        <v>0</v>
      </c>
      <c r="S100" s="368">
        <f t="shared" si="122"/>
        <v>0</v>
      </c>
      <c r="U100" s="362" t="s">
        <v>62</v>
      </c>
      <c r="V100" s="379"/>
      <c r="W100" s="379"/>
      <c r="X100" s="379"/>
      <c r="Y100" s="379"/>
      <c r="Z100" s="379"/>
      <c r="AA100" s="379"/>
      <c r="AB100" s="379"/>
      <c r="AC100" s="379"/>
      <c r="AD100" s="379"/>
      <c r="AE100" s="379"/>
      <c r="AF100" s="379"/>
      <c r="AG100" s="379"/>
      <c r="AH100" s="379"/>
      <c r="AI100" s="379"/>
      <c r="AJ100" s="379"/>
      <c r="AK100" s="379"/>
      <c r="AL100" s="367">
        <f t="shared" si="123"/>
        <v>0</v>
      </c>
      <c r="AM100" s="368">
        <f t="shared" si="124"/>
        <v>0</v>
      </c>
      <c r="AO100" s="362" t="s">
        <v>62</v>
      </c>
      <c r="AP100" s="367"/>
      <c r="AQ100" s="390"/>
      <c r="AR100" s="367"/>
      <c r="AS100" s="367"/>
      <c r="AT100" s="367"/>
      <c r="AU100" s="367"/>
      <c r="AV100" s="367"/>
      <c r="AW100" s="367"/>
      <c r="AX100" s="369">
        <f t="shared" si="125"/>
        <v>0</v>
      </c>
      <c r="AY100" s="367"/>
      <c r="AZ100" s="367"/>
      <c r="BA100" s="367">
        <f t="shared" si="126"/>
        <v>0</v>
      </c>
      <c r="BB100" s="368"/>
      <c r="BD100" s="418" t="s">
        <v>62</v>
      </c>
      <c r="BE100" s="411"/>
      <c r="BF100" s="411"/>
      <c r="BG100" s="411"/>
      <c r="BH100" s="411"/>
      <c r="BI100" s="416">
        <f t="shared" si="127"/>
        <v>0</v>
      </c>
      <c r="BJ100" s="411"/>
      <c r="BK100" s="413"/>
      <c r="BL100" s="423"/>
    </row>
    <row r="101" spans="1:78" s="1" customFormat="1" ht="14" customHeight="1">
      <c r="A101" s="363" t="s">
        <v>64</v>
      </c>
      <c r="B101" s="370">
        <v>214</v>
      </c>
      <c r="C101" s="367">
        <v>106</v>
      </c>
      <c r="D101" s="367">
        <v>49</v>
      </c>
      <c r="E101" s="367">
        <v>34</v>
      </c>
      <c r="F101" s="367">
        <v>0</v>
      </c>
      <c r="G101" s="367">
        <v>0</v>
      </c>
      <c r="H101" s="367">
        <v>61</v>
      </c>
      <c r="I101" s="367">
        <v>17</v>
      </c>
      <c r="J101" s="367">
        <v>0</v>
      </c>
      <c r="K101" s="367">
        <v>0</v>
      </c>
      <c r="L101" s="367">
        <v>57</v>
      </c>
      <c r="M101" s="367">
        <v>39</v>
      </c>
      <c r="N101" s="367">
        <v>0</v>
      </c>
      <c r="O101" s="367">
        <v>0</v>
      </c>
      <c r="P101" s="367">
        <v>42</v>
      </c>
      <c r="Q101" s="367">
        <v>13</v>
      </c>
      <c r="R101" s="367">
        <f t="shared" si="121"/>
        <v>423</v>
      </c>
      <c r="S101" s="368">
        <f t="shared" si="122"/>
        <v>209</v>
      </c>
      <c r="U101" s="363" t="s">
        <v>64</v>
      </c>
      <c r="V101" s="367">
        <v>31</v>
      </c>
      <c r="W101" s="367">
        <v>13</v>
      </c>
      <c r="X101" s="367">
        <v>7</v>
      </c>
      <c r="Y101" s="367">
        <v>4</v>
      </c>
      <c r="Z101" s="367">
        <v>0</v>
      </c>
      <c r="AA101" s="367">
        <v>0</v>
      </c>
      <c r="AB101" s="367">
        <v>19</v>
      </c>
      <c r="AC101" s="367">
        <v>5</v>
      </c>
      <c r="AD101" s="367">
        <v>0</v>
      </c>
      <c r="AE101" s="367">
        <v>0</v>
      </c>
      <c r="AF101" s="367">
        <v>11</v>
      </c>
      <c r="AG101" s="367">
        <v>6</v>
      </c>
      <c r="AH101" s="367">
        <v>0</v>
      </c>
      <c r="AI101" s="367">
        <v>0</v>
      </c>
      <c r="AJ101" s="367">
        <v>10</v>
      </c>
      <c r="AK101" s="367">
        <v>3</v>
      </c>
      <c r="AL101" s="367">
        <f t="shared" si="123"/>
        <v>78</v>
      </c>
      <c r="AM101" s="368">
        <f t="shared" si="124"/>
        <v>31</v>
      </c>
      <c r="AO101" s="363" t="s">
        <v>64</v>
      </c>
      <c r="AP101" s="367">
        <v>4</v>
      </c>
      <c r="AQ101" s="367">
        <v>1</v>
      </c>
      <c r="AR101" s="367"/>
      <c r="AS101" s="367">
        <v>2</v>
      </c>
      <c r="AT101" s="367"/>
      <c r="AU101" s="367">
        <v>1</v>
      </c>
      <c r="AV101" s="367"/>
      <c r="AW101" s="367">
        <v>1</v>
      </c>
      <c r="AX101" s="369">
        <f t="shared" si="125"/>
        <v>9</v>
      </c>
      <c r="AY101" s="367">
        <v>5</v>
      </c>
      <c r="AZ101" s="367">
        <v>1</v>
      </c>
      <c r="BA101" s="367">
        <f t="shared" si="126"/>
        <v>6</v>
      </c>
      <c r="BB101" s="368">
        <v>1</v>
      </c>
      <c r="BD101" s="409" t="s">
        <v>197</v>
      </c>
      <c r="BE101" s="424">
        <v>14</v>
      </c>
      <c r="BF101" s="417"/>
      <c r="BG101" s="424"/>
      <c r="BH101" s="413"/>
      <c r="BI101" s="416">
        <f t="shared" si="127"/>
        <v>14</v>
      </c>
      <c r="BJ101" s="413">
        <v>7</v>
      </c>
      <c r="BK101" s="421">
        <v>4</v>
      </c>
      <c r="BL101" s="422">
        <v>3</v>
      </c>
    </row>
    <row r="102" spans="1:78" s="1" customFormat="1" ht="14" customHeight="1" thickBot="1">
      <c r="A102" s="245" t="s">
        <v>65</v>
      </c>
      <c r="B102" s="371">
        <v>267</v>
      </c>
      <c r="C102" s="372">
        <v>108</v>
      </c>
      <c r="D102" s="372">
        <v>19</v>
      </c>
      <c r="E102" s="372">
        <v>13</v>
      </c>
      <c r="F102" s="372">
        <v>0</v>
      </c>
      <c r="G102" s="372">
        <v>0</v>
      </c>
      <c r="H102" s="372">
        <v>62</v>
      </c>
      <c r="I102" s="372">
        <v>17</v>
      </c>
      <c r="J102" s="372">
        <v>0</v>
      </c>
      <c r="K102" s="372">
        <v>0</v>
      </c>
      <c r="L102" s="372">
        <v>65</v>
      </c>
      <c r="M102" s="372">
        <v>36</v>
      </c>
      <c r="N102" s="372">
        <v>0</v>
      </c>
      <c r="O102" s="372">
        <v>0</v>
      </c>
      <c r="P102" s="372">
        <v>48</v>
      </c>
      <c r="Q102" s="372">
        <v>16</v>
      </c>
      <c r="R102" s="372">
        <f t="shared" si="121"/>
        <v>461</v>
      </c>
      <c r="S102" s="373">
        <f t="shared" si="122"/>
        <v>190</v>
      </c>
      <c r="U102" s="245" t="s">
        <v>65</v>
      </c>
      <c r="V102" s="372">
        <v>43</v>
      </c>
      <c r="W102" s="372">
        <v>23</v>
      </c>
      <c r="X102" s="372">
        <v>4</v>
      </c>
      <c r="Y102" s="372">
        <v>3</v>
      </c>
      <c r="Z102" s="372">
        <v>0</v>
      </c>
      <c r="AA102" s="372">
        <v>0</v>
      </c>
      <c r="AB102" s="372">
        <v>6</v>
      </c>
      <c r="AC102" s="372">
        <v>1</v>
      </c>
      <c r="AD102" s="372">
        <v>0</v>
      </c>
      <c r="AE102" s="372">
        <v>0</v>
      </c>
      <c r="AF102" s="372">
        <v>9</v>
      </c>
      <c r="AG102" s="372">
        <v>5</v>
      </c>
      <c r="AH102" s="372">
        <v>0</v>
      </c>
      <c r="AI102" s="372">
        <v>0</v>
      </c>
      <c r="AJ102" s="372">
        <v>13</v>
      </c>
      <c r="AK102" s="372">
        <v>5</v>
      </c>
      <c r="AL102" s="372">
        <f t="shared" si="123"/>
        <v>75</v>
      </c>
      <c r="AM102" s="373">
        <f t="shared" si="124"/>
        <v>37</v>
      </c>
      <c r="AO102" s="245" t="s">
        <v>65</v>
      </c>
      <c r="AP102" s="372">
        <v>6</v>
      </c>
      <c r="AQ102" s="372">
        <v>1</v>
      </c>
      <c r="AR102" s="372"/>
      <c r="AS102" s="372">
        <v>2</v>
      </c>
      <c r="AT102" s="372"/>
      <c r="AU102" s="372">
        <v>2</v>
      </c>
      <c r="AV102" s="372"/>
      <c r="AW102" s="372">
        <v>2</v>
      </c>
      <c r="AX102" s="395">
        <f t="shared" si="125"/>
        <v>13</v>
      </c>
      <c r="AY102" s="372">
        <v>8</v>
      </c>
      <c r="AZ102" s="372">
        <v>4</v>
      </c>
      <c r="BA102" s="372">
        <f t="shared" si="126"/>
        <v>12</v>
      </c>
      <c r="BB102" s="373">
        <v>2</v>
      </c>
      <c r="BD102" s="437" t="s">
        <v>198</v>
      </c>
      <c r="BE102" s="438">
        <v>15</v>
      </c>
      <c r="BF102" s="428">
        <v>1</v>
      </c>
      <c r="BG102" s="438"/>
      <c r="BH102" s="439"/>
      <c r="BI102" s="440">
        <f>+BE102+BF102+BH102+BG102</f>
        <v>16</v>
      </c>
      <c r="BJ102" s="439">
        <v>5</v>
      </c>
      <c r="BK102" s="430">
        <v>6</v>
      </c>
      <c r="BL102" s="431">
        <v>2</v>
      </c>
    </row>
    <row r="103" spans="1:78" s="1" customFormat="1" ht="13.5" customHeight="1">
      <c r="A103" s="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U103" s="4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O103" s="4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D103" s="7"/>
      <c r="BE103" s="8"/>
      <c r="BF103" s="9"/>
      <c r="BG103" s="8"/>
      <c r="BH103" s="10"/>
      <c r="BI103" s="11"/>
      <c r="BJ103" s="10"/>
      <c r="BK103" s="12"/>
      <c r="BL103" s="12"/>
    </row>
    <row r="104" spans="1:78" s="1" customFormat="1" ht="13.5" customHeight="1">
      <c r="A104" s="1138" t="s">
        <v>422</v>
      </c>
      <c r="B104" s="1138"/>
      <c r="C104" s="1138"/>
      <c r="D104" s="1138"/>
      <c r="E104" s="1138"/>
      <c r="F104" s="1138"/>
      <c r="G104" s="1138"/>
      <c r="H104" s="1138"/>
      <c r="I104" s="1138"/>
      <c r="J104" s="1138"/>
      <c r="K104" s="1138"/>
      <c r="L104" s="1138"/>
      <c r="M104" s="1138"/>
      <c r="N104" s="1138"/>
      <c r="O104" s="1138"/>
      <c r="P104" s="1138"/>
      <c r="Q104" s="1138"/>
      <c r="R104" s="1138"/>
      <c r="S104" s="1138"/>
      <c r="U104" s="1138" t="s">
        <v>425</v>
      </c>
      <c r="V104" s="1138"/>
      <c r="W104" s="1138"/>
      <c r="X104" s="1138"/>
      <c r="Y104" s="1138"/>
      <c r="Z104" s="1138"/>
      <c r="AA104" s="1138"/>
      <c r="AB104" s="1138"/>
      <c r="AC104" s="1138"/>
      <c r="AD104" s="1138"/>
      <c r="AE104" s="1138"/>
      <c r="AF104" s="1138"/>
      <c r="AG104" s="1138"/>
      <c r="AH104" s="1138"/>
      <c r="AI104" s="1138"/>
      <c r="AJ104" s="1138"/>
      <c r="AK104" s="1138"/>
      <c r="AL104" s="1138"/>
      <c r="AM104" s="1138"/>
      <c r="AN104" s="637"/>
      <c r="AO104" s="1138" t="s">
        <v>428</v>
      </c>
      <c r="AP104" s="1138"/>
      <c r="AQ104" s="1138"/>
      <c r="AR104" s="1138"/>
      <c r="AS104" s="1138"/>
      <c r="AT104" s="1138"/>
      <c r="AU104" s="1138"/>
      <c r="AV104" s="1138"/>
      <c r="AW104" s="1138"/>
      <c r="AX104" s="1138"/>
      <c r="AY104" s="1138"/>
      <c r="AZ104" s="1138"/>
      <c r="BA104" s="1138"/>
      <c r="BB104" s="1138"/>
      <c r="BC104" s="637"/>
      <c r="BD104" s="1138" t="s">
        <v>430</v>
      </c>
      <c r="BE104" s="1138"/>
      <c r="BF104" s="1138"/>
      <c r="BG104" s="1138"/>
      <c r="BH104" s="1138"/>
      <c r="BI104" s="1138"/>
      <c r="BJ104" s="1138"/>
      <c r="BK104" s="1138"/>
      <c r="BL104" s="1138"/>
      <c r="BM104" s="637"/>
      <c r="BN104" s="637"/>
      <c r="BO104" s="637"/>
      <c r="BP104" s="637"/>
      <c r="BQ104" s="637"/>
      <c r="BR104" s="637"/>
      <c r="BS104" s="637"/>
      <c r="BT104" s="637"/>
      <c r="BU104" s="637"/>
      <c r="BV104" s="637"/>
      <c r="BW104" s="637"/>
      <c r="BX104" s="637"/>
      <c r="BY104" s="637"/>
      <c r="BZ104" s="637"/>
    </row>
    <row r="105" spans="1:78" s="1" customFormat="1" ht="13">
      <c r="A105" s="1183" t="s">
        <v>293</v>
      </c>
      <c r="B105" s="1183"/>
      <c r="C105" s="1183"/>
      <c r="D105" s="1183"/>
      <c r="E105" s="1183"/>
      <c r="F105" s="1183"/>
      <c r="G105" s="1183"/>
      <c r="H105" s="1183"/>
      <c r="I105" s="1183"/>
      <c r="J105" s="1183"/>
      <c r="K105" s="1183"/>
      <c r="L105" s="1183"/>
      <c r="M105" s="1183"/>
      <c r="N105" s="1183"/>
      <c r="O105" s="1183"/>
      <c r="P105" s="1183"/>
      <c r="Q105" s="1183"/>
      <c r="R105" s="1183"/>
      <c r="S105" s="1183"/>
      <c r="U105" s="1183" t="s">
        <v>293</v>
      </c>
      <c r="V105" s="1183"/>
      <c r="W105" s="1183"/>
      <c r="X105" s="1183"/>
      <c r="Y105" s="1183"/>
      <c r="Z105" s="1183"/>
      <c r="AA105" s="1183"/>
      <c r="AB105" s="1183"/>
      <c r="AC105" s="1183"/>
      <c r="AD105" s="1183"/>
      <c r="AE105" s="1183"/>
      <c r="AF105" s="1183"/>
      <c r="AG105" s="1183"/>
      <c r="AH105" s="1183"/>
      <c r="AI105" s="1183"/>
      <c r="AJ105" s="1183"/>
      <c r="AK105" s="1183"/>
      <c r="AL105" s="1183"/>
      <c r="AM105" s="1183"/>
      <c r="AN105" s="14"/>
      <c r="AO105" s="1183" t="s">
        <v>293</v>
      </c>
      <c r="AP105" s="1183"/>
      <c r="AQ105" s="1183"/>
      <c r="AR105" s="1183"/>
      <c r="AS105" s="1183"/>
      <c r="AT105" s="1183"/>
      <c r="AU105" s="1183"/>
      <c r="AV105" s="1183"/>
      <c r="AW105" s="1183"/>
      <c r="AX105" s="1183"/>
      <c r="AY105" s="1183"/>
      <c r="AZ105" s="1183"/>
      <c r="BA105" s="1183"/>
      <c r="BB105" s="1183"/>
      <c r="BC105" s="446"/>
      <c r="BD105" s="1183" t="s">
        <v>293</v>
      </c>
      <c r="BE105" s="1183"/>
      <c r="BF105" s="1183"/>
      <c r="BG105" s="1183"/>
      <c r="BH105" s="1183"/>
      <c r="BI105" s="1183"/>
      <c r="BJ105" s="1183"/>
      <c r="BK105" s="1183"/>
      <c r="BL105" s="118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</row>
    <row r="106" spans="1:78" s="1" customFormat="1" ht="7.5" customHeight="1" thickBo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78" s="1" customFormat="1" ht="15.75" customHeight="1">
      <c r="A107" s="1216" t="s">
        <v>0</v>
      </c>
      <c r="B107" s="1225" t="s">
        <v>270</v>
      </c>
      <c r="C107" s="1226"/>
      <c r="D107" s="1227" t="s">
        <v>271</v>
      </c>
      <c r="E107" s="1226"/>
      <c r="F107" s="1227" t="s">
        <v>272</v>
      </c>
      <c r="G107" s="1226"/>
      <c r="H107" s="1227" t="s">
        <v>273</v>
      </c>
      <c r="I107" s="1226"/>
      <c r="J107" s="1227" t="s">
        <v>274</v>
      </c>
      <c r="K107" s="1226"/>
      <c r="L107" s="1227" t="s">
        <v>275</v>
      </c>
      <c r="M107" s="1226"/>
      <c r="N107" s="1227" t="s">
        <v>276</v>
      </c>
      <c r="O107" s="1226"/>
      <c r="P107" s="1227" t="s">
        <v>277</v>
      </c>
      <c r="Q107" s="1226"/>
      <c r="R107" s="1227" t="s">
        <v>1</v>
      </c>
      <c r="S107" s="1228"/>
      <c r="U107" s="1216" t="s">
        <v>0</v>
      </c>
      <c r="V107" s="1232" t="s">
        <v>270</v>
      </c>
      <c r="W107" s="1233"/>
      <c r="X107" s="1234" t="s">
        <v>271</v>
      </c>
      <c r="Y107" s="1233"/>
      <c r="Z107" s="1234" t="s">
        <v>272</v>
      </c>
      <c r="AA107" s="1233"/>
      <c r="AB107" s="1234" t="s">
        <v>273</v>
      </c>
      <c r="AC107" s="1233"/>
      <c r="AD107" s="1234" t="s">
        <v>274</v>
      </c>
      <c r="AE107" s="1233"/>
      <c r="AF107" s="1234" t="s">
        <v>275</v>
      </c>
      <c r="AG107" s="1233"/>
      <c r="AH107" s="1234" t="s">
        <v>276</v>
      </c>
      <c r="AI107" s="1233"/>
      <c r="AJ107" s="1234" t="s">
        <v>277</v>
      </c>
      <c r="AK107" s="1233"/>
      <c r="AL107" s="1234" t="s">
        <v>1</v>
      </c>
      <c r="AM107" s="1235"/>
      <c r="AO107" s="1229" t="s">
        <v>0</v>
      </c>
      <c r="AP107" s="1231" t="s">
        <v>358</v>
      </c>
      <c r="AQ107" s="1231"/>
      <c r="AR107" s="1231"/>
      <c r="AS107" s="1231"/>
      <c r="AT107" s="1231"/>
      <c r="AU107" s="1231"/>
      <c r="AV107" s="1231"/>
      <c r="AW107" s="1231"/>
      <c r="AX107" s="1231"/>
      <c r="AY107" s="1134" t="s">
        <v>323</v>
      </c>
      <c r="AZ107" s="1222"/>
      <c r="BA107" s="1123"/>
      <c r="BB107" s="1220" t="s">
        <v>324</v>
      </c>
      <c r="BD107" s="1239" t="s">
        <v>0</v>
      </c>
      <c r="BE107" s="1236" t="s">
        <v>291</v>
      </c>
      <c r="BF107" s="1236"/>
      <c r="BG107" s="1236"/>
      <c r="BH107" s="1236"/>
      <c r="BI107" s="1236"/>
      <c r="BJ107" s="1236"/>
      <c r="BK107" s="1237" t="s">
        <v>257</v>
      </c>
      <c r="BL107" s="1238"/>
    </row>
    <row r="108" spans="1:78" s="1" customFormat="1" ht="33" customHeight="1">
      <c r="A108" s="1217"/>
      <c r="B108" s="129" t="s">
        <v>313</v>
      </c>
      <c r="C108" s="129" t="s">
        <v>314</v>
      </c>
      <c r="D108" s="129" t="s">
        <v>313</v>
      </c>
      <c r="E108" s="129" t="s">
        <v>314</v>
      </c>
      <c r="F108" s="129" t="s">
        <v>313</v>
      </c>
      <c r="G108" s="129" t="s">
        <v>314</v>
      </c>
      <c r="H108" s="129" t="s">
        <v>313</v>
      </c>
      <c r="I108" s="261" t="s">
        <v>314</v>
      </c>
      <c r="J108" s="729" t="s">
        <v>393</v>
      </c>
      <c r="K108" s="730" t="s">
        <v>314</v>
      </c>
      <c r="L108" s="681" t="s">
        <v>313</v>
      </c>
      <c r="M108" s="129" t="s">
        <v>314</v>
      </c>
      <c r="N108" s="129" t="s">
        <v>313</v>
      </c>
      <c r="O108" s="129" t="s">
        <v>314</v>
      </c>
      <c r="P108" s="129" t="s">
        <v>313</v>
      </c>
      <c r="Q108" s="129" t="s">
        <v>314</v>
      </c>
      <c r="R108" s="129" t="s">
        <v>313</v>
      </c>
      <c r="S108" s="704" t="s">
        <v>314</v>
      </c>
      <c r="U108" s="1217"/>
      <c r="V108" s="129" t="s">
        <v>313</v>
      </c>
      <c r="W108" s="129" t="s">
        <v>314</v>
      </c>
      <c r="X108" s="129" t="s">
        <v>313</v>
      </c>
      <c r="Y108" s="129" t="s">
        <v>314</v>
      </c>
      <c r="Z108" s="129" t="s">
        <v>313</v>
      </c>
      <c r="AA108" s="129" t="s">
        <v>314</v>
      </c>
      <c r="AB108" s="129" t="s">
        <v>313</v>
      </c>
      <c r="AC108" s="261" t="s">
        <v>314</v>
      </c>
      <c r="AD108" s="729" t="s">
        <v>393</v>
      </c>
      <c r="AE108" s="730" t="s">
        <v>314</v>
      </c>
      <c r="AF108" s="681" t="s">
        <v>313</v>
      </c>
      <c r="AG108" s="129" t="s">
        <v>314</v>
      </c>
      <c r="AH108" s="129" t="s">
        <v>313</v>
      </c>
      <c r="AI108" s="129" t="s">
        <v>314</v>
      </c>
      <c r="AJ108" s="129" t="s">
        <v>313</v>
      </c>
      <c r="AK108" s="129" t="s">
        <v>314</v>
      </c>
      <c r="AL108" s="129" t="s">
        <v>313</v>
      </c>
      <c r="AM108" s="704" t="s">
        <v>314</v>
      </c>
      <c r="AO108" s="1230"/>
      <c r="AP108" s="387" t="s">
        <v>270</v>
      </c>
      <c r="AQ108" s="387" t="s">
        <v>283</v>
      </c>
      <c r="AR108" s="387" t="s">
        <v>284</v>
      </c>
      <c r="AS108" s="387" t="s">
        <v>285</v>
      </c>
      <c r="AT108" s="387" t="s">
        <v>286</v>
      </c>
      <c r="AU108" s="387" t="s">
        <v>287</v>
      </c>
      <c r="AV108" s="387" t="s">
        <v>288</v>
      </c>
      <c r="AW108" s="387" t="s">
        <v>289</v>
      </c>
      <c r="AX108" s="387" t="s">
        <v>1</v>
      </c>
      <c r="AY108" s="490" t="s">
        <v>474</v>
      </c>
      <c r="AZ108" s="490" t="s">
        <v>475</v>
      </c>
      <c r="BA108" s="129" t="s">
        <v>1</v>
      </c>
      <c r="BB108" s="1221"/>
      <c r="BD108" s="1240"/>
      <c r="BE108" s="406" t="s">
        <v>258</v>
      </c>
      <c r="BF108" s="406" t="s">
        <v>259</v>
      </c>
      <c r="BG108" s="407" t="s">
        <v>327</v>
      </c>
      <c r="BH108" s="407" t="s">
        <v>261</v>
      </c>
      <c r="BI108" s="407" t="s">
        <v>1</v>
      </c>
      <c r="BJ108" s="407" t="s">
        <v>262</v>
      </c>
      <c r="BK108" s="407" t="s">
        <v>263</v>
      </c>
      <c r="BL108" s="408" t="s">
        <v>264</v>
      </c>
    </row>
    <row r="109" spans="1:78" s="1" customFormat="1" ht="12.65" customHeight="1">
      <c r="A109" s="362" t="s">
        <v>66</v>
      </c>
      <c r="B109" s="370"/>
      <c r="C109" s="367"/>
      <c r="D109" s="367"/>
      <c r="E109" s="367"/>
      <c r="F109" s="367"/>
      <c r="G109" s="367"/>
      <c r="H109" s="367"/>
      <c r="I109" s="367"/>
      <c r="J109" s="367"/>
      <c r="K109" s="367"/>
      <c r="L109" s="367"/>
      <c r="M109" s="367"/>
      <c r="N109" s="367"/>
      <c r="O109" s="367"/>
      <c r="P109" s="367"/>
      <c r="Q109" s="367"/>
      <c r="R109" s="367"/>
      <c r="S109" s="368"/>
      <c r="U109" s="362" t="s">
        <v>66</v>
      </c>
      <c r="V109" s="379"/>
      <c r="W109" s="379"/>
      <c r="X109" s="379"/>
      <c r="Y109" s="379"/>
      <c r="Z109" s="379"/>
      <c r="AA109" s="379"/>
      <c r="AB109" s="379"/>
      <c r="AC109" s="379"/>
      <c r="AD109" s="379"/>
      <c r="AE109" s="379"/>
      <c r="AF109" s="379"/>
      <c r="AG109" s="379"/>
      <c r="AH109" s="379"/>
      <c r="AI109" s="379"/>
      <c r="AJ109" s="379"/>
      <c r="AK109" s="379"/>
      <c r="AL109" s="379"/>
      <c r="AM109" s="380"/>
      <c r="AO109" s="362" t="s">
        <v>66</v>
      </c>
      <c r="AP109" s="367"/>
      <c r="AQ109" s="367"/>
      <c r="AR109" s="367"/>
      <c r="AS109" s="367"/>
      <c r="AT109" s="367"/>
      <c r="AU109" s="367"/>
      <c r="AV109" s="367"/>
      <c r="AW109" s="367"/>
      <c r="AX109" s="367"/>
      <c r="AY109" s="367"/>
      <c r="AZ109" s="367"/>
      <c r="BA109" s="367"/>
      <c r="BB109" s="368"/>
      <c r="BD109" s="418" t="s">
        <v>66</v>
      </c>
      <c r="BE109" s="411"/>
      <c r="BF109" s="411"/>
      <c r="BG109" s="411"/>
      <c r="BH109" s="411"/>
      <c r="BI109" s="441"/>
      <c r="BJ109" s="411"/>
      <c r="BK109" s="411"/>
      <c r="BL109" s="419"/>
    </row>
    <row r="110" spans="1:78" s="1" customFormat="1" ht="12.65" customHeight="1">
      <c r="A110" s="363" t="s">
        <v>67</v>
      </c>
      <c r="B110" s="370">
        <v>222</v>
      </c>
      <c r="C110" s="367">
        <v>67</v>
      </c>
      <c r="D110" s="367">
        <v>45</v>
      </c>
      <c r="E110" s="367">
        <v>26</v>
      </c>
      <c r="F110" s="367">
        <v>0</v>
      </c>
      <c r="G110" s="367">
        <v>0</v>
      </c>
      <c r="H110" s="367">
        <v>20</v>
      </c>
      <c r="I110" s="367">
        <v>1</v>
      </c>
      <c r="J110" s="367">
        <v>0</v>
      </c>
      <c r="K110" s="367">
        <v>0</v>
      </c>
      <c r="L110" s="367">
        <v>31</v>
      </c>
      <c r="M110" s="367">
        <v>14</v>
      </c>
      <c r="N110" s="367">
        <v>0</v>
      </c>
      <c r="O110" s="367">
        <v>0</v>
      </c>
      <c r="P110" s="367">
        <v>17</v>
      </c>
      <c r="Q110" s="367">
        <v>5</v>
      </c>
      <c r="R110" s="367">
        <f t="shared" ref="R110:R140" si="128">+B110+D110+F110+H110+J110+L110+N110+P110</f>
        <v>335</v>
      </c>
      <c r="S110" s="368">
        <f t="shared" ref="S110:S140" si="129">+C110+E110+G110+I110+K110+M110+O110+Q110</f>
        <v>113</v>
      </c>
      <c r="U110" s="363" t="s">
        <v>67</v>
      </c>
      <c r="V110" s="367">
        <v>44</v>
      </c>
      <c r="W110" s="367">
        <v>14</v>
      </c>
      <c r="X110" s="367">
        <v>12</v>
      </c>
      <c r="Y110" s="367">
        <v>5</v>
      </c>
      <c r="Z110" s="367">
        <v>0</v>
      </c>
      <c r="AA110" s="367">
        <v>0</v>
      </c>
      <c r="AB110" s="367">
        <v>5</v>
      </c>
      <c r="AC110" s="367">
        <v>0</v>
      </c>
      <c r="AD110" s="367">
        <v>0</v>
      </c>
      <c r="AE110" s="367">
        <v>0</v>
      </c>
      <c r="AF110" s="367">
        <v>22</v>
      </c>
      <c r="AG110" s="367">
        <v>10</v>
      </c>
      <c r="AH110" s="367">
        <v>0</v>
      </c>
      <c r="AI110" s="367">
        <v>0</v>
      </c>
      <c r="AJ110" s="367">
        <v>7</v>
      </c>
      <c r="AK110" s="367">
        <v>1</v>
      </c>
      <c r="AL110" s="367">
        <f t="shared" ref="AL110:AL140" si="130">+V110+X110+Z110+AB110+AD110+AF110+AH110+AJ110</f>
        <v>90</v>
      </c>
      <c r="AM110" s="368">
        <f t="shared" ref="AM110:AM140" si="131">+W110+Y110+AA110+AC110+AE110+AG110+AI110+AK110</f>
        <v>30</v>
      </c>
      <c r="AO110" s="363" t="s">
        <v>67</v>
      </c>
      <c r="AP110" s="367">
        <v>5</v>
      </c>
      <c r="AQ110" s="367">
        <v>1</v>
      </c>
      <c r="AR110" s="367"/>
      <c r="AS110" s="367">
        <v>1</v>
      </c>
      <c r="AT110" s="367"/>
      <c r="AU110" s="367">
        <v>1</v>
      </c>
      <c r="AV110" s="367"/>
      <c r="AW110" s="367">
        <v>1</v>
      </c>
      <c r="AX110" s="369">
        <f t="shared" ref="AX110:AX140" si="132">SUM(AP110:AW110)</f>
        <v>9</v>
      </c>
      <c r="AY110" s="367">
        <v>7</v>
      </c>
      <c r="AZ110" s="367">
        <v>2</v>
      </c>
      <c r="BA110" s="367">
        <f t="shared" ref="BA110:BA140" si="133">SUM(AY110:AZ110)</f>
        <v>9</v>
      </c>
      <c r="BB110" s="368">
        <v>2</v>
      </c>
      <c r="BD110" s="409" t="s">
        <v>199</v>
      </c>
      <c r="BE110" s="412">
        <v>10</v>
      </c>
      <c r="BF110" s="412">
        <v>7</v>
      </c>
      <c r="BG110" s="412"/>
      <c r="BH110" s="412">
        <v>1</v>
      </c>
      <c r="BI110" s="412">
        <f>+BE110+BF110+BH110+BG110</f>
        <v>18</v>
      </c>
      <c r="BJ110" s="412">
        <v>4</v>
      </c>
      <c r="BK110" s="417">
        <v>4</v>
      </c>
      <c r="BL110" s="414">
        <v>8</v>
      </c>
    </row>
    <row r="111" spans="1:78" s="1" customFormat="1" ht="12.65" customHeight="1">
      <c r="A111" s="363" t="s">
        <v>68</v>
      </c>
      <c r="B111" s="370">
        <v>672</v>
      </c>
      <c r="C111" s="367">
        <v>277</v>
      </c>
      <c r="D111" s="367">
        <v>154</v>
      </c>
      <c r="E111" s="367">
        <v>115</v>
      </c>
      <c r="F111" s="367">
        <v>101</v>
      </c>
      <c r="G111" s="367">
        <v>20</v>
      </c>
      <c r="H111" s="367">
        <v>262</v>
      </c>
      <c r="I111" s="367">
        <v>98</v>
      </c>
      <c r="J111" s="367">
        <v>0</v>
      </c>
      <c r="K111" s="367">
        <v>0</v>
      </c>
      <c r="L111" s="367">
        <v>241</v>
      </c>
      <c r="M111" s="367">
        <v>146</v>
      </c>
      <c r="N111" s="367">
        <v>96</v>
      </c>
      <c r="O111" s="367">
        <v>15</v>
      </c>
      <c r="P111" s="367">
        <v>328</v>
      </c>
      <c r="Q111" s="367">
        <v>124</v>
      </c>
      <c r="R111" s="367">
        <f t="shared" si="128"/>
        <v>1854</v>
      </c>
      <c r="S111" s="368">
        <f t="shared" si="129"/>
        <v>795</v>
      </c>
      <c r="U111" s="363" t="s">
        <v>68</v>
      </c>
      <c r="V111" s="367">
        <v>35</v>
      </c>
      <c r="W111" s="367">
        <v>22</v>
      </c>
      <c r="X111" s="367">
        <v>9</v>
      </c>
      <c r="Y111" s="367">
        <v>7</v>
      </c>
      <c r="Z111" s="367">
        <v>10</v>
      </c>
      <c r="AA111" s="367">
        <v>2</v>
      </c>
      <c r="AB111" s="367">
        <v>21</v>
      </c>
      <c r="AC111" s="367">
        <v>10</v>
      </c>
      <c r="AD111" s="367">
        <v>0</v>
      </c>
      <c r="AE111" s="367">
        <v>0</v>
      </c>
      <c r="AF111" s="367">
        <v>44</v>
      </c>
      <c r="AG111" s="367">
        <v>27</v>
      </c>
      <c r="AH111" s="367">
        <v>20</v>
      </c>
      <c r="AI111" s="367">
        <v>1</v>
      </c>
      <c r="AJ111" s="367">
        <v>108</v>
      </c>
      <c r="AK111" s="367">
        <v>37</v>
      </c>
      <c r="AL111" s="367">
        <f t="shared" si="130"/>
        <v>247</v>
      </c>
      <c r="AM111" s="368">
        <f t="shared" si="131"/>
        <v>106</v>
      </c>
      <c r="AO111" s="363" t="s">
        <v>68</v>
      </c>
      <c r="AP111" s="367">
        <v>14</v>
      </c>
      <c r="AQ111" s="388">
        <v>3</v>
      </c>
      <c r="AR111" s="367">
        <v>3</v>
      </c>
      <c r="AS111" s="367">
        <v>7</v>
      </c>
      <c r="AT111" s="367"/>
      <c r="AU111" s="367">
        <v>5</v>
      </c>
      <c r="AV111" s="367">
        <v>3</v>
      </c>
      <c r="AW111" s="367">
        <v>6</v>
      </c>
      <c r="AX111" s="369">
        <f t="shared" si="132"/>
        <v>41</v>
      </c>
      <c r="AY111" s="367">
        <v>30</v>
      </c>
      <c r="AZ111" s="367">
        <v>0</v>
      </c>
      <c r="BA111" s="367">
        <f t="shared" si="133"/>
        <v>30</v>
      </c>
      <c r="BB111" s="368">
        <v>2</v>
      </c>
      <c r="BD111" s="409" t="s">
        <v>200</v>
      </c>
      <c r="BE111" s="413">
        <v>82</v>
      </c>
      <c r="BF111" s="413">
        <v>4</v>
      </c>
      <c r="BG111" s="413"/>
      <c r="BH111" s="413">
        <v>1</v>
      </c>
      <c r="BI111" s="412">
        <f t="shared" ref="BI111:BI140" si="134">+BE111+BF111+BH111+BG111</f>
        <v>87</v>
      </c>
      <c r="BJ111" s="413">
        <v>48</v>
      </c>
      <c r="BK111" s="417">
        <v>29</v>
      </c>
      <c r="BL111" s="414">
        <v>2</v>
      </c>
    </row>
    <row r="112" spans="1:78" s="1" customFormat="1" ht="12.65" customHeight="1">
      <c r="A112" s="363" t="s">
        <v>70</v>
      </c>
      <c r="B112" s="370">
        <v>403</v>
      </c>
      <c r="C112" s="367">
        <v>171</v>
      </c>
      <c r="D112" s="367">
        <v>93</v>
      </c>
      <c r="E112" s="367">
        <v>52</v>
      </c>
      <c r="F112" s="367">
        <v>0</v>
      </c>
      <c r="G112" s="367">
        <v>0</v>
      </c>
      <c r="H112" s="367">
        <v>63</v>
      </c>
      <c r="I112" s="367">
        <v>24</v>
      </c>
      <c r="J112" s="367">
        <v>0</v>
      </c>
      <c r="K112" s="367">
        <v>0</v>
      </c>
      <c r="L112" s="367">
        <v>74</v>
      </c>
      <c r="M112" s="367">
        <v>29</v>
      </c>
      <c r="N112" s="367">
        <v>0</v>
      </c>
      <c r="O112" s="367">
        <v>0</v>
      </c>
      <c r="P112" s="367">
        <v>29</v>
      </c>
      <c r="Q112" s="367">
        <v>6</v>
      </c>
      <c r="R112" s="367">
        <f t="shared" si="128"/>
        <v>662</v>
      </c>
      <c r="S112" s="368">
        <f t="shared" si="129"/>
        <v>282</v>
      </c>
      <c r="U112" s="363" t="s">
        <v>70</v>
      </c>
      <c r="V112" s="367">
        <v>79</v>
      </c>
      <c r="W112" s="367">
        <v>40</v>
      </c>
      <c r="X112" s="367">
        <v>15</v>
      </c>
      <c r="Y112" s="367">
        <v>8</v>
      </c>
      <c r="Z112" s="367">
        <v>0</v>
      </c>
      <c r="AA112" s="367">
        <v>0</v>
      </c>
      <c r="AB112" s="367">
        <v>11</v>
      </c>
      <c r="AC112" s="367">
        <v>1</v>
      </c>
      <c r="AD112" s="367">
        <v>0</v>
      </c>
      <c r="AE112" s="367">
        <v>0</v>
      </c>
      <c r="AF112" s="367">
        <v>3</v>
      </c>
      <c r="AG112" s="367">
        <v>3</v>
      </c>
      <c r="AH112" s="367">
        <v>0</v>
      </c>
      <c r="AI112" s="367">
        <v>0</v>
      </c>
      <c r="AJ112" s="367">
        <v>9</v>
      </c>
      <c r="AK112" s="367">
        <v>2</v>
      </c>
      <c r="AL112" s="367">
        <f t="shared" si="130"/>
        <v>117</v>
      </c>
      <c r="AM112" s="368">
        <f t="shared" si="131"/>
        <v>54</v>
      </c>
      <c r="AO112" s="363" t="s">
        <v>70</v>
      </c>
      <c r="AP112" s="367">
        <v>9</v>
      </c>
      <c r="AQ112" s="367">
        <v>2</v>
      </c>
      <c r="AR112" s="367"/>
      <c r="AS112" s="367">
        <v>2</v>
      </c>
      <c r="AT112" s="367"/>
      <c r="AU112" s="367">
        <v>2</v>
      </c>
      <c r="AV112" s="367"/>
      <c r="AW112" s="367">
        <v>1</v>
      </c>
      <c r="AX112" s="369">
        <f t="shared" si="132"/>
        <v>16</v>
      </c>
      <c r="AY112" s="367">
        <v>8</v>
      </c>
      <c r="AZ112" s="367">
        <v>0</v>
      </c>
      <c r="BA112" s="367">
        <f t="shared" si="133"/>
        <v>8</v>
      </c>
      <c r="BB112" s="368">
        <v>1</v>
      </c>
      <c r="BD112" s="409" t="s">
        <v>202</v>
      </c>
      <c r="BE112" s="413">
        <v>22</v>
      </c>
      <c r="BF112" s="413">
        <v>2</v>
      </c>
      <c r="BG112" s="413"/>
      <c r="BH112" s="413"/>
      <c r="BI112" s="412">
        <f t="shared" si="134"/>
        <v>24</v>
      </c>
      <c r="BJ112" s="413">
        <v>11</v>
      </c>
      <c r="BK112" s="417">
        <v>7</v>
      </c>
      <c r="BL112" s="414"/>
    </row>
    <row r="113" spans="1:64" s="1" customFormat="1" ht="12.65" customHeight="1">
      <c r="A113" s="363" t="s">
        <v>71</v>
      </c>
      <c r="B113" s="365">
        <v>72</v>
      </c>
      <c r="C113" s="366">
        <v>27</v>
      </c>
      <c r="D113" s="366">
        <v>26</v>
      </c>
      <c r="E113" s="366">
        <v>12</v>
      </c>
      <c r="F113" s="366">
        <v>0</v>
      </c>
      <c r="G113" s="366">
        <v>0</v>
      </c>
      <c r="H113" s="366">
        <v>26</v>
      </c>
      <c r="I113" s="366">
        <v>3</v>
      </c>
      <c r="J113" s="366">
        <v>0</v>
      </c>
      <c r="K113" s="366">
        <v>0</v>
      </c>
      <c r="L113" s="366">
        <v>31</v>
      </c>
      <c r="M113" s="366">
        <v>13</v>
      </c>
      <c r="N113" s="366">
        <v>0</v>
      </c>
      <c r="O113" s="366">
        <v>0</v>
      </c>
      <c r="P113" s="366">
        <v>11</v>
      </c>
      <c r="Q113" s="366">
        <v>3</v>
      </c>
      <c r="R113" s="367">
        <f t="shared" si="128"/>
        <v>166</v>
      </c>
      <c r="S113" s="368">
        <f t="shared" si="129"/>
        <v>58</v>
      </c>
      <c r="U113" s="363" t="s">
        <v>71</v>
      </c>
      <c r="V113" s="367">
        <v>2</v>
      </c>
      <c r="W113" s="367">
        <v>2</v>
      </c>
      <c r="X113" s="367">
        <v>0</v>
      </c>
      <c r="Y113" s="367">
        <v>0</v>
      </c>
      <c r="Z113" s="367">
        <v>0</v>
      </c>
      <c r="AA113" s="367">
        <v>0</v>
      </c>
      <c r="AB113" s="367">
        <v>0</v>
      </c>
      <c r="AC113" s="367">
        <v>0</v>
      </c>
      <c r="AD113" s="367">
        <v>0</v>
      </c>
      <c r="AE113" s="367">
        <v>0</v>
      </c>
      <c r="AF113" s="367">
        <v>4</v>
      </c>
      <c r="AG113" s="367">
        <v>0</v>
      </c>
      <c r="AH113" s="367">
        <v>0</v>
      </c>
      <c r="AI113" s="367">
        <v>0</v>
      </c>
      <c r="AJ113" s="367">
        <v>1</v>
      </c>
      <c r="AK113" s="367">
        <v>0</v>
      </c>
      <c r="AL113" s="367">
        <f t="shared" si="130"/>
        <v>7</v>
      </c>
      <c r="AM113" s="368">
        <f t="shared" si="131"/>
        <v>2</v>
      </c>
      <c r="AO113" s="363" t="s">
        <v>71</v>
      </c>
      <c r="AP113" s="367">
        <v>2</v>
      </c>
      <c r="AQ113" s="367">
        <v>1</v>
      </c>
      <c r="AR113" s="367"/>
      <c r="AS113" s="367">
        <v>1</v>
      </c>
      <c r="AT113" s="367"/>
      <c r="AU113" s="367">
        <v>1</v>
      </c>
      <c r="AV113" s="367"/>
      <c r="AW113" s="367">
        <v>1</v>
      </c>
      <c r="AX113" s="369">
        <f t="shared" si="132"/>
        <v>6</v>
      </c>
      <c r="AY113" s="367">
        <v>3</v>
      </c>
      <c r="AZ113" s="367">
        <v>1</v>
      </c>
      <c r="BA113" s="367">
        <f t="shared" si="133"/>
        <v>4</v>
      </c>
      <c r="BB113" s="368">
        <v>1</v>
      </c>
      <c r="BD113" s="409" t="s">
        <v>203</v>
      </c>
      <c r="BE113" s="413">
        <v>11</v>
      </c>
      <c r="BF113" s="413">
        <v>0</v>
      </c>
      <c r="BG113" s="413"/>
      <c r="BH113" s="413"/>
      <c r="BI113" s="412">
        <f t="shared" si="134"/>
        <v>11</v>
      </c>
      <c r="BJ113" s="413">
        <v>1</v>
      </c>
      <c r="BK113" s="413"/>
      <c r="BL113" s="423"/>
    </row>
    <row r="114" spans="1:64" s="1" customFormat="1" ht="12.65" customHeight="1">
      <c r="A114" s="363" t="s">
        <v>72</v>
      </c>
      <c r="B114" s="369">
        <v>21</v>
      </c>
      <c r="C114" s="369">
        <v>11</v>
      </c>
      <c r="D114" s="369">
        <v>0</v>
      </c>
      <c r="E114" s="369">
        <v>0</v>
      </c>
      <c r="F114" s="369">
        <v>0</v>
      </c>
      <c r="G114" s="369">
        <v>0</v>
      </c>
      <c r="H114" s="369">
        <v>0</v>
      </c>
      <c r="I114" s="369">
        <v>0</v>
      </c>
      <c r="J114" s="369">
        <v>0</v>
      </c>
      <c r="K114" s="369">
        <v>0</v>
      </c>
      <c r="L114" s="369">
        <v>0</v>
      </c>
      <c r="M114" s="369">
        <v>0</v>
      </c>
      <c r="N114" s="369">
        <v>0</v>
      </c>
      <c r="O114" s="369">
        <v>0</v>
      </c>
      <c r="P114" s="369">
        <v>0</v>
      </c>
      <c r="Q114" s="369">
        <v>0</v>
      </c>
      <c r="R114" s="367">
        <f t="shared" si="128"/>
        <v>21</v>
      </c>
      <c r="S114" s="368">
        <f t="shared" si="129"/>
        <v>11</v>
      </c>
      <c r="U114" s="363" t="s">
        <v>72</v>
      </c>
      <c r="V114" s="367">
        <v>0</v>
      </c>
      <c r="W114" s="367">
        <v>0</v>
      </c>
      <c r="X114" s="367">
        <v>0</v>
      </c>
      <c r="Y114" s="367">
        <v>0</v>
      </c>
      <c r="Z114" s="367">
        <v>0</v>
      </c>
      <c r="AA114" s="367">
        <v>0</v>
      </c>
      <c r="AB114" s="367">
        <v>0</v>
      </c>
      <c r="AC114" s="367">
        <v>0</v>
      </c>
      <c r="AD114" s="367">
        <v>0</v>
      </c>
      <c r="AE114" s="367">
        <v>0</v>
      </c>
      <c r="AF114" s="367">
        <v>0</v>
      </c>
      <c r="AG114" s="367">
        <v>0</v>
      </c>
      <c r="AH114" s="367">
        <v>0</v>
      </c>
      <c r="AI114" s="367">
        <v>0</v>
      </c>
      <c r="AJ114" s="367">
        <v>0</v>
      </c>
      <c r="AK114" s="367">
        <v>0</v>
      </c>
      <c r="AL114" s="367">
        <f t="shared" si="130"/>
        <v>0</v>
      </c>
      <c r="AM114" s="368">
        <f t="shared" si="131"/>
        <v>0</v>
      </c>
      <c r="AO114" s="363" t="s">
        <v>72</v>
      </c>
      <c r="AP114" s="367">
        <v>1</v>
      </c>
      <c r="AQ114" s="390"/>
      <c r="AR114" s="367"/>
      <c r="AS114" s="367"/>
      <c r="AT114" s="367"/>
      <c r="AU114" s="367"/>
      <c r="AV114" s="367"/>
      <c r="AW114" s="367"/>
      <c r="AX114" s="369">
        <f t="shared" si="132"/>
        <v>1</v>
      </c>
      <c r="AY114" s="367">
        <v>0</v>
      </c>
      <c r="AZ114" s="367">
        <v>1</v>
      </c>
      <c r="BA114" s="367">
        <f t="shared" si="133"/>
        <v>1</v>
      </c>
      <c r="BB114" s="368">
        <v>1</v>
      </c>
      <c r="BD114" s="409" t="s">
        <v>204</v>
      </c>
      <c r="BE114" s="413">
        <v>2</v>
      </c>
      <c r="BF114" s="413">
        <v>5</v>
      </c>
      <c r="BG114" s="413"/>
      <c r="BH114" s="413"/>
      <c r="BI114" s="412">
        <f t="shared" si="134"/>
        <v>7</v>
      </c>
      <c r="BJ114" s="413">
        <v>3</v>
      </c>
      <c r="BK114" s="413">
        <v>1</v>
      </c>
      <c r="BL114" s="423">
        <v>0</v>
      </c>
    </row>
    <row r="115" spans="1:64" s="1" customFormat="1" ht="12.65" customHeight="1">
      <c r="A115" s="362" t="s">
        <v>73</v>
      </c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7">
        <f t="shared" si="128"/>
        <v>0</v>
      </c>
      <c r="S115" s="368">
        <f t="shared" si="129"/>
        <v>0</v>
      </c>
      <c r="U115" s="362" t="s">
        <v>73</v>
      </c>
      <c r="V115" s="379"/>
      <c r="W115" s="379"/>
      <c r="X115" s="379"/>
      <c r="Y115" s="379"/>
      <c r="Z115" s="379"/>
      <c r="AA115" s="379"/>
      <c r="AB115" s="379"/>
      <c r="AC115" s="379"/>
      <c r="AD115" s="379"/>
      <c r="AE115" s="379"/>
      <c r="AF115" s="379"/>
      <c r="AG115" s="379"/>
      <c r="AH115" s="379"/>
      <c r="AI115" s="379"/>
      <c r="AJ115" s="379"/>
      <c r="AK115" s="379"/>
      <c r="AL115" s="367">
        <f t="shared" si="130"/>
        <v>0</v>
      </c>
      <c r="AM115" s="368">
        <f t="shared" si="131"/>
        <v>0</v>
      </c>
      <c r="AO115" s="362" t="s">
        <v>73</v>
      </c>
      <c r="AP115" s="367"/>
      <c r="AQ115" s="367"/>
      <c r="AR115" s="367"/>
      <c r="AS115" s="367"/>
      <c r="AT115" s="367"/>
      <c r="AU115" s="367"/>
      <c r="AV115" s="367"/>
      <c r="AW115" s="367"/>
      <c r="AX115" s="369">
        <f t="shared" si="132"/>
        <v>0</v>
      </c>
      <c r="AY115" s="367"/>
      <c r="AZ115" s="367"/>
      <c r="BA115" s="367">
        <f t="shared" si="133"/>
        <v>0</v>
      </c>
      <c r="BB115" s="368"/>
      <c r="BD115" s="418" t="s">
        <v>73</v>
      </c>
      <c r="BE115" s="411"/>
      <c r="BF115" s="411"/>
      <c r="BG115" s="411"/>
      <c r="BH115" s="411"/>
      <c r="BI115" s="412">
        <f t="shared" si="134"/>
        <v>0</v>
      </c>
      <c r="BJ115" s="411"/>
      <c r="BK115" s="413"/>
      <c r="BL115" s="423"/>
    </row>
    <row r="116" spans="1:64" s="1" customFormat="1" ht="12.65" customHeight="1">
      <c r="A116" s="363" t="s">
        <v>74</v>
      </c>
      <c r="B116" s="375">
        <v>105</v>
      </c>
      <c r="C116" s="375">
        <v>56</v>
      </c>
      <c r="D116" s="375">
        <v>27</v>
      </c>
      <c r="E116" s="375">
        <v>19</v>
      </c>
      <c r="F116" s="375">
        <v>0</v>
      </c>
      <c r="G116" s="375">
        <v>0</v>
      </c>
      <c r="H116" s="375">
        <v>20</v>
      </c>
      <c r="I116" s="375">
        <v>4</v>
      </c>
      <c r="J116" s="375">
        <v>0</v>
      </c>
      <c r="K116" s="375">
        <v>0</v>
      </c>
      <c r="L116" s="375">
        <v>29</v>
      </c>
      <c r="M116" s="375">
        <v>13</v>
      </c>
      <c r="N116" s="375">
        <v>0</v>
      </c>
      <c r="O116" s="375">
        <v>0</v>
      </c>
      <c r="P116" s="375">
        <v>6</v>
      </c>
      <c r="Q116" s="375">
        <v>2</v>
      </c>
      <c r="R116" s="367">
        <f t="shared" si="128"/>
        <v>187</v>
      </c>
      <c r="S116" s="368">
        <f t="shared" si="129"/>
        <v>94</v>
      </c>
      <c r="U116" s="363" t="s">
        <v>74</v>
      </c>
      <c r="V116" s="367">
        <v>9</v>
      </c>
      <c r="W116" s="367">
        <v>5</v>
      </c>
      <c r="X116" s="367">
        <v>4</v>
      </c>
      <c r="Y116" s="367">
        <v>3</v>
      </c>
      <c r="Z116" s="367">
        <v>0</v>
      </c>
      <c r="AA116" s="367">
        <v>0</v>
      </c>
      <c r="AB116" s="367">
        <v>1</v>
      </c>
      <c r="AC116" s="367">
        <v>0</v>
      </c>
      <c r="AD116" s="367">
        <v>0</v>
      </c>
      <c r="AE116" s="367">
        <v>0</v>
      </c>
      <c r="AF116" s="367">
        <v>2</v>
      </c>
      <c r="AG116" s="367">
        <v>1</v>
      </c>
      <c r="AH116" s="367">
        <v>0</v>
      </c>
      <c r="AI116" s="367">
        <v>0</v>
      </c>
      <c r="AJ116" s="367">
        <v>2</v>
      </c>
      <c r="AK116" s="367">
        <v>0</v>
      </c>
      <c r="AL116" s="367">
        <f t="shared" si="130"/>
        <v>18</v>
      </c>
      <c r="AM116" s="368">
        <f t="shared" si="131"/>
        <v>9</v>
      </c>
      <c r="AO116" s="363" t="s">
        <v>74</v>
      </c>
      <c r="AP116" s="367">
        <v>2</v>
      </c>
      <c r="AQ116" s="367">
        <v>1</v>
      </c>
      <c r="AR116" s="367"/>
      <c r="AS116" s="367">
        <v>1</v>
      </c>
      <c r="AT116" s="367"/>
      <c r="AU116" s="367">
        <v>1</v>
      </c>
      <c r="AV116" s="367"/>
      <c r="AW116" s="367">
        <v>1</v>
      </c>
      <c r="AX116" s="369">
        <f t="shared" si="132"/>
        <v>6</v>
      </c>
      <c r="AY116" s="367">
        <v>5</v>
      </c>
      <c r="AZ116" s="367"/>
      <c r="BA116" s="367">
        <f t="shared" si="133"/>
        <v>5</v>
      </c>
      <c r="BB116" s="368">
        <v>1</v>
      </c>
      <c r="BD116" s="409" t="s">
        <v>205</v>
      </c>
      <c r="BE116" s="417">
        <v>10</v>
      </c>
      <c r="BF116" s="417"/>
      <c r="BG116" s="417"/>
      <c r="BH116" s="417"/>
      <c r="BI116" s="412">
        <f t="shared" si="134"/>
        <v>10</v>
      </c>
      <c r="BJ116" s="417">
        <v>6</v>
      </c>
      <c r="BK116" s="417"/>
      <c r="BL116" s="414">
        <v>2</v>
      </c>
    </row>
    <row r="117" spans="1:64" s="1" customFormat="1" ht="12.65" customHeight="1">
      <c r="A117" s="363" t="s">
        <v>75</v>
      </c>
      <c r="B117" s="375">
        <v>1117</v>
      </c>
      <c r="C117" s="375">
        <v>488</v>
      </c>
      <c r="D117" s="375">
        <v>380</v>
      </c>
      <c r="E117" s="375">
        <v>168</v>
      </c>
      <c r="F117" s="375">
        <v>58</v>
      </c>
      <c r="G117" s="375">
        <v>14</v>
      </c>
      <c r="H117" s="375">
        <v>310</v>
      </c>
      <c r="I117" s="375">
        <v>111</v>
      </c>
      <c r="J117" s="375">
        <v>0</v>
      </c>
      <c r="K117" s="375">
        <v>0</v>
      </c>
      <c r="L117" s="375">
        <v>245</v>
      </c>
      <c r="M117" s="375">
        <v>134</v>
      </c>
      <c r="N117" s="375">
        <v>62</v>
      </c>
      <c r="O117" s="375">
        <v>20</v>
      </c>
      <c r="P117" s="375">
        <v>125</v>
      </c>
      <c r="Q117" s="375">
        <v>34</v>
      </c>
      <c r="R117" s="367">
        <f t="shared" si="128"/>
        <v>2297</v>
      </c>
      <c r="S117" s="368">
        <f t="shared" si="129"/>
        <v>969</v>
      </c>
      <c r="U117" s="363" t="s">
        <v>75</v>
      </c>
      <c r="V117" s="367">
        <v>36</v>
      </c>
      <c r="W117" s="367">
        <v>14</v>
      </c>
      <c r="X117" s="367">
        <v>27</v>
      </c>
      <c r="Y117" s="367">
        <v>7</v>
      </c>
      <c r="Z117" s="367">
        <v>1</v>
      </c>
      <c r="AA117" s="367">
        <v>0</v>
      </c>
      <c r="AB117" s="367">
        <v>21</v>
      </c>
      <c r="AC117" s="367">
        <v>5</v>
      </c>
      <c r="AD117" s="367">
        <v>0</v>
      </c>
      <c r="AE117" s="367">
        <v>0</v>
      </c>
      <c r="AF117" s="367">
        <v>24</v>
      </c>
      <c r="AG117" s="367">
        <v>11</v>
      </c>
      <c r="AH117" s="367">
        <v>11</v>
      </c>
      <c r="AI117" s="367">
        <v>3</v>
      </c>
      <c r="AJ117" s="367">
        <v>24</v>
      </c>
      <c r="AK117" s="367">
        <v>6</v>
      </c>
      <c r="AL117" s="367">
        <f t="shared" si="130"/>
        <v>144</v>
      </c>
      <c r="AM117" s="368">
        <f t="shared" si="131"/>
        <v>46</v>
      </c>
      <c r="AO117" s="363" t="s">
        <v>75</v>
      </c>
      <c r="AP117" s="367">
        <v>23</v>
      </c>
      <c r="AQ117" s="367">
        <v>5</v>
      </c>
      <c r="AR117" s="367">
        <v>2</v>
      </c>
      <c r="AS117" s="367">
        <v>4</v>
      </c>
      <c r="AT117" s="367"/>
      <c r="AU117" s="367">
        <v>6</v>
      </c>
      <c r="AV117" s="367">
        <v>2</v>
      </c>
      <c r="AW117" s="367">
        <v>3</v>
      </c>
      <c r="AX117" s="369">
        <f t="shared" si="132"/>
        <v>45</v>
      </c>
      <c r="AY117" s="367">
        <v>41</v>
      </c>
      <c r="AZ117" s="367">
        <v>13</v>
      </c>
      <c r="BA117" s="367">
        <f t="shared" si="133"/>
        <v>54</v>
      </c>
      <c r="BB117" s="368">
        <v>3</v>
      </c>
      <c r="BD117" s="409" t="s">
        <v>206</v>
      </c>
      <c r="BE117" s="417">
        <v>42</v>
      </c>
      <c r="BF117" s="417">
        <v>9</v>
      </c>
      <c r="BG117" s="417">
        <v>2</v>
      </c>
      <c r="BH117" s="417"/>
      <c r="BI117" s="412">
        <f t="shared" si="134"/>
        <v>53</v>
      </c>
      <c r="BJ117" s="417">
        <v>27</v>
      </c>
      <c r="BK117" s="417">
        <v>2</v>
      </c>
      <c r="BL117" s="414">
        <v>15</v>
      </c>
    </row>
    <row r="118" spans="1:64" s="1" customFormat="1" ht="12.65" customHeight="1">
      <c r="A118" s="362" t="s">
        <v>76</v>
      </c>
      <c r="B118" s="375"/>
      <c r="C118" s="375"/>
      <c r="D118" s="375"/>
      <c r="E118" s="375"/>
      <c r="F118" s="375"/>
      <c r="G118" s="375"/>
      <c r="H118" s="375"/>
      <c r="I118" s="375"/>
      <c r="J118" s="375"/>
      <c r="K118" s="375"/>
      <c r="L118" s="375"/>
      <c r="M118" s="375"/>
      <c r="N118" s="375"/>
      <c r="O118" s="375"/>
      <c r="P118" s="375"/>
      <c r="Q118" s="375"/>
      <c r="R118" s="367">
        <f t="shared" si="128"/>
        <v>0</v>
      </c>
      <c r="S118" s="368">
        <f t="shared" si="129"/>
        <v>0</v>
      </c>
      <c r="U118" s="362" t="s">
        <v>76</v>
      </c>
      <c r="V118" s="379"/>
      <c r="W118" s="379"/>
      <c r="X118" s="379"/>
      <c r="Y118" s="379"/>
      <c r="Z118" s="379"/>
      <c r="AA118" s="379"/>
      <c r="AB118" s="379"/>
      <c r="AC118" s="379"/>
      <c r="AD118" s="379"/>
      <c r="AE118" s="379"/>
      <c r="AF118" s="379"/>
      <c r="AG118" s="379"/>
      <c r="AH118" s="379"/>
      <c r="AI118" s="379"/>
      <c r="AJ118" s="379"/>
      <c r="AK118" s="379"/>
      <c r="AL118" s="367">
        <f t="shared" si="130"/>
        <v>0</v>
      </c>
      <c r="AM118" s="368">
        <f t="shared" si="131"/>
        <v>0</v>
      </c>
      <c r="AO118" s="362" t="s">
        <v>76</v>
      </c>
      <c r="AP118" s="367"/>
      <c r="AQ118" s="390"/>
      <c r="AR118" s="367"/>
      <c r="AS118" s="367"/>
      <c r="AT118" s="367"/>
      <c r="AU118" s="367"/>
      <c r="AV118" s="367"/>
      <c r="AW118" s="367"/>
      <c r="AX118" s="369">
        <f t="shared" si="132"/>
        <v>0</v>
      </c>
      <c r="AY118" s="367"/>
      <c r="AZ118" s="367"/>
      <c r="BA118" s="367">
        <f t="shared" si="133"/>
        <v>0</v>
      </c>
      <c r="BB118" s="368"/>
      <c r="BD118" s="418" t="s">
        <v>76</v>
      </c>
      <c r="BE118" s="411"/>
      <c r="BF118" s="411"/>
      <c r="BG118" s="411"/>
      <c r="BH118" s="411"/>
      <c r="BI118" s="412">
        <f t="shared" si="134"/>
        <v>0</v>
      </c>
      <c r="BJ118" s="411"/>
      <c r="BK118" s="413"/>
      <c r="BL118" s="423"/>
    </row>
    <row r="119" spans="1:64" s="1" customFormat="1" ht="12.65" customHeight="1">
      <c r="A119" s="363" t="s">
        <v>77</v>
      </c>
      <c r="B119" s="375">
        <v>333</v>
      </c>
      <c r="C119" s="375">
        <v>125</v>
      </c>
      <c r="D119" s="375">
        <v>77</v>
      </c>
      <c r="E119" s="375">
        <v>33</v>
      </c>
      <c r="F119" s="375">
        <v>21</v>
      </c>
      <c r="G119" s="375">
        <v>9</v>
      </c>
      <c r="H119" s="375">
        <v>94</v>
      </c>
      <c r="I119" s="375">
        <v>35</v>
      </c>
      <c r="J119" s="375">
        <v>0</v>
      </c>
      <c r="K119" s="375">
        <v>0</v>
      </c>
      <c r="L119" s="375">
        <v>139</v>
      </c>
      <c r="M119" s="375">
        <v>62</v>
      </c>
      <c r="N119" s="375">
        <v>10</v>
      </c>
      <c r="O119" s="375">
        <v>1</v>
      </c>
      <c r="P119" s="375">
        <v>50</v>
      </c>
      <c r="Q119" s="375">
        <v>19</v>
      </c>
      <c r="R119" s="367">
        <f t="shared" si="128"/>
        <v>724</v>
      </c>
      <c r="S119" s="368">
        <f t="shared" si="129"/>
        <v>284</v>
      </c>
      <c r="U119" s="363" t="s">
        <v>77</v>
      </c>
      <c r="V119" s="367">
        <v>10</v>
      </c>
      <c r="W119" s="367">
        <v>1</v>
      </c>
      <c r="X119" s="367">
        <v>8</v>
      </c>
      <c r="Y119" s="367">
        <v>3</v>
      </c>
      <c r="Z119" s="367">
        <v>0</v>
      </c>
      <c r="AA119" s="367">
        <v>0</v>
      </c>
      <c r="AB119" s="367">
        <v>4</v>
      </c>
      <c r="AC119" s="367">
        <v>0</v>
      </c>
      <c r="AD119" s="367">
        <v>0</v>
      </c>
      <c r="AE119" s="367">
        <v>0</v>
      </c>
      <c r="AF119" s="367">
        <v>9</v>
      </c>
      <c r="AG119" s="367">
        <v>4</v>
      </c>
      <c r="AH119" s="367">
        <v>5</v>
      </c>
      <c r="AI119" s="367">
        <v>1</v>
      </c>
      <c r="AJ119" s="367">
        <v>12</v>
      </c>
      <c r="AK119" s="367">
        <v>5</v>
      </c>
      <c r="AL119" s="367">
        <f t="shared" si="130"/>
        <v>48</v>
      </c>
      <c r="AM119" s="368">
        <f t="shared" si="131"/>
        <v>14</v>
      </c>
      <c r="AO119" s="363" t="s">
        <v>77</v>
      </c>
      <c r="AP119" s="367">
        <v>5</v>
      </c>
      <c r="AQ119" s="367">
        <v>2</v>
      </c>
      <c r="AR119" s="367">
        <v>1</v>
      </c>
      <c r="AS119" s="367">
        <v>2</v>
      </c>
      <c r="AT119" s="367"/>
      <c r="AU119" s="367">
        <v>3</v>
      </c>
      <c r="AV119" s="367">
        <v>1</v>
      </c>
      <c r="AW119" s="367">
        <v>2</v>
      </c>
      <c r="AX119" s="369">
        <f t="shared" si="132"/>
        <v>16</v>
      </c>
      <c r="AY119" s="367">
        <v>11</v>
      </c>
      <c r="AZ119" s="367"/>
      <c r="BA119" s="367">
        <f t="shared" si="133"/>
        <v>11</v>
      </c>
      <c r="BB119" s="368">
        <v>1</v>
      </c>
      <c r="BD119" s="409" t="s">
        <v>207</v>
      </c>
      <c r="BE119" s="417">
        <v>15</v>
      </c>
      <c r="BF119" s="417"/>
      <c r="BG119" s="417">
        <v>7</v>
      </c>
      <c r="BH119" s="417">
        <v>1</v>
      </c>
      <c r="BI119" s="412">
        <f t="shared" si="134"/>
        <v>23</v>
      </c>
      <c r="BJ119" s="417">
        <v>5</v>
      </c>
      <c r="BK119" s="417"/>
      <c r="BL119" s="414">
        <v>4</v>
      </c>
    </row>
    <row r="120" spans="1:64" s="1" customFormat="1" ht="12.65" customHeight="1">
      <c r="A120" s="363" t="s">
        <v>78</v>
      </c>
      <c r="B120" s="375">
        <v>525</v>
      </c>
      <c r="C120" s="375">
        <v>217</v>
      </c>
      <c r="D120" s="375">
        <v>121</v>
      </c>
      <c r="E120" s="375">
        <v>60</v>
      </c>
      <c r="F120" s="375">
        <v>9</v>
      </c>
      <c r="G120" s="375">
        <v>1</v>
      </c>
      <c r="H120" s="375">
        <v>112</v>
      </c>
      <c r="I120" s="375">
        <v>29</v>
      </c>
      <c r="J120" s="375">
        <v>0</v>
      </c>
      <c r="K120" s="375">
        <v>0</v>
      </c>
      <c r="L120" s="375">
        <v>209</v>
      </c>
      <c r="M120" s="375">
        <v>104</v>
      </c>
      <c r="N120" s="375">
        <v>10</v>
      </c>
      <c r="O120" s="375">
        <v>0</v>
      </c>
      <c r="P120" s="375">
        <v>81</v>
      </c>
      <c r="Q120" s="375">
        <v>17</v>
      </c>
      <c r="R120" s="367">
        <f t="shared" si="128"/>
        <v>1067</v>
      </c>
      <c r="S120" s="368">
        <f t="shared" si="129"/>
        <v>428</v>
      </c>
      <c r="U120" s="363" t="s">
        <v>78</v>
      </c>
      <c r="V120" s="367">
        <v>21</v>
      </c>
      <c r="W120" s="367">
        <v>11</v>
      </c>
      <c r="X120" s="367">
        <v>0</v>
      </c>
      <c r="Y120" s="367">
        <v>0</v>
      </c>
      <c r="Z120" s="367">
        <v>0</v>
      </c>
      <c r="AA120" s="367">
        <v>0</v>
      </c>
      <c r="AB120" s="367">
        <v>0</v>
      </c>
      <c r="AC120" s="367">
        <v>0</v>
      </c>
      <c r="AD120" s="367">
        <v>0</v>
      </c>
      <c r="AE120" s="367">
        <v>0</v>
      </c>
      <c r="AF120" s="367">
        <v>0</v>
      </c>
      <c r="AG120" s="367">
        <v>0</v>
      </c>
      <c r="AH120" s="367">
        <v>0</v>
      </c>
      <c r="AI120" s="367">
        <v>0</v>
      </c>
      <c r="AJ120" s="367">
        <v>0</v>
      </c>
      <c r="AK120" s="367">
        <v>0</v>
      </c>
      <c r="AL120" s="367">
        <f t="shared" si="130"/>
        <v>21</v>
      </c>
      <c r="AM120" s="368">
        <f t="shared" si="131"/>
        <v>11</v>
      </c>
      <c r="AO120" s="363" t="s">
        <v>78</v>
      </c>
      <c r="AP120" s="367">
        <v>10</v>
      </c>
      <c r="AQ120" s="367">
        <v>2</v>
      </c>
      <c r="AR120" s="367">
        <v>1</v>
      </c>
      <c r="AS120" s="367">
        <v>2</v>
      </c>
      <c r="AT120" s="367"/>
      <c r="AU120" s="367">
        <v>3</v>
      </c>
      <c r="AV120" s="367">
        <v>1</v>
      </c>
      <c r="AW120" s="367">
        <v>2</v>
      </c>
      <c r="AX120" s="369">
        <f t="shared" si="132"/>
        <v>21</v>
      </c>
      <c r="AY120" s="367">
        <v>7</v>
      </c>
      <c r="AZ120" s="367">
        <v>7</v>
      </c>
      <c r="BA120" s="367">
        <f t="shared" si="133"/>
        <v>14</v>
      </c>
      <c r="BB120" s="368">
        <v>1</v>
      </c>
      <c r="BD120" s="409" t="s">
        <v>208</v>
      </c>
      <c r="BE120" s="417">
        <v>23</v>
      </c>
      <c r="BF120" s="417"/>
      <c r="BG120" s="417">
        <v>4</v>
      </c>
      <c r="BH120" s="417"/>
      <c r="BI120" s="412">
        <f t="shared" si="134"/>
        <v>27</v>
      </c>
      <c r="BJ120" s="417">
        <v>5</v>
      </c>
      <c r="BK120" s="417"/>
      <c r="BL120" s="414">
        <v>8</v>
      </c>
    </row>
    <row r="121" spans="1:64" s="1" customFormat="1" ht="12.65" customHeight="1">
      <c r="A121" s="363" t="s">
        <v>79</v>
      </c>
      <c r="B121" s="375">
        <v>460</v>
      </c>
      <c r="C121" s="375">
        <v>211</v>
      </c>
      <c r="D121" s="375">
        <v>117</v>
      </c>
      <c r="E121" s="375">
        <v>83</v>
      </c>
      <c r="F121" s="375">
        <v>75</v>
      </c>
      <c r="G121" s="375">
        <v>21</v>
      </c>
      <c r="H121" s="375">
        <v>244</v>
      </c>
      <c r="I121" s="375">
        <v>124</v>
      </c>
      <c r="J121" s="375">
        <v>0</v>
      </c>
      <c r="K121" s="375">
        <v>0</v>
      </c>
      <c r="L121" s="375">
        <v>210</v>
      </c>
      <c r="M121" s="375">
        <v>145</v>
      </c>
      <c r="N121" s="375">
        <v>64</v>
      </c>
      <c r="O121" s="375">
        <v>16</v>
      </c>
      <c r="P121" s="375">
        <v>252</v>
      </c>
      <c r="Q121" s="375">
        <v>108</v>
      </c>
      <c r="R121" s="367">
        <f t="shared" si="128"/>
        <v>1422</v>
      </c>
      <c r="S121" s="368">
        <f t="shared" si="129"/>
        <v>708</v>
      </c>
      <c r="U121" s="363" t="s">
        <v>79</v>
      </c>
      <c r="V121" s="367">
        <v>60</v>
      </c>
      <c r="W121" s="367">
        <v>34</v>
      </c>
      <c r="X121" s="367">
        <v>10</v>
      </c>
      <c r="Y121" s="367">
        <v>6</v>
      </c>
      <c r="Z121" s="367">
        <v>3</v>
      </c>
      <c r="AA121" s="367">
        <v>0</v>
      </c>
      <c r="AB121" s="367">
        <v>24</v>
      </c>
      <c r="AC121" s="367">
        <v>5</v>
      </c>
      <c r="AD121" s="367">
        <v>0</v>
      </c>
      <c r="AE121" s="367">
        <v>0</v>
      </c>
      <c r="AF121" s="367">
        <v>59</v>
      </c>
      <c r="AG121" s="367">
        <v>40</v>
      </c>
      <c r="AH121" s="367">
        <v>18</v>
      </c>
      <c r="AI121" s="367">
        <v>5</v>
      </c>
      <c r="AJ121" s="367">
        <v>67</v>
      </c>
      <c r="AK121" s="367">
        <v>30</v>
      </c>
      <c r="AL121" s="367">
        <f t="shared" si="130"/>
        <v>241</v>
      </c>
      <c r="AM121" s="368">
        <f t="shared" si="131"/>
        <v>120</v>
      </c>
      <c r="AO121" s="363" t="s">
        <v>79</v>
      </c>
      <c r="AP121" s="367">
        <v>10</v>
      </c>
      <c r="AQ121" s="367">
        <v>3</v>
      </c>
      <c r="AR121" s="367">
        <v>2</v>
      </c>
      <c r="AS121" s="367">
        <v>4</v>
      </c>
      <c r="AT121" s="367"/>
      <c r="AU121" s="367">
        <v>4</v>
      </c>
      <c r="AV121" s="367">
        <v>2</v>
      </c>
      <c r="AW121" s="367">
        <v>5</v>
      </c>
      <c r="AX121" s="369">
        <f t="shared" si="132"/>
        <v>30</v>
      </c>
      <c r="AY121" s="367">
        <v>30</v>
      </c>
      <c r="AZ121" s="367">
        <v>0</v>
      </c>
      <c r="BA121" s="367">
        <f t="shared" si="133"/>
        <v>30</v>
      </c>
      <c r="BB121" s="368">
        <v>1</v>
      </c>
      <c r="BD121" s="409" t="s">
        <v>209</v>
      </c>
      <c r="BE121" s="417">
        <v>56</v>
      </c>
      <c r="BF121" s="417">
        <v>9</v>
      </c>
      <c r="BG121" s="417"/>
      <c r="BH121" s="417"/>
      <c r="BI121" s="412">
        <f t="shared" si="134"/>
        <v>65</v>
      </c>
      <c r="BJ121" s="417">
        <v>32</v>
      </c>
      <c r="BK121" s="417">
        <v>3</v>
      </c>
      <c r="BL121" s="414">
        <v>14</v>
      </c>
    </row>
    <row r="122" spans="1:64" s="1" customFormat="1" ht="12.65" customHeight="1">
      <c r="A122" s="363" t="s">
        <v>80</v>
      </c>
      <c r="B122" s="375">
        <v>109</v>
      </c>
      <c r="C122" s="375">
        <v>42</v>
      </c>
      <c r="D122" s="375">
        <v>0</v>
      </c>
      <c r="E122" s="375">
        <v>0</v>
      </c>
      <c r="F122" s="375">
        <v>0</v>
      </c>
      <c r="G122" s="375">
        <v>0</v>
      </c>
      <c r="H122" s="375">
        <v>29</v>
      </c>
      <c r="I122" s="375">
        <v>11</v>
      </c>
      <c r="J122" s="375">
        <v>0</v>
      </c>
      <c r="K122" s="375">
        <v>0</v>
      </c>
      <c r="L122" s="375">
        <v>0</v>
      </c>
      <c r="M122" s="375">
        <v>0</v>
      </c>
      <c r="N122" s="375">
        <v>0</v>
      </c>
      <c r="O122" s="375">
        <v>0</v>
      </c>
      <c r="P122" s="375">
        <v>9</v>
      </c>
      <c r="Q122" s="375">
        <v>6</v>
      </c>
      <c r="R122" s="367">
        <f t="shared" si="128"/>
        <v>147</v>
      </c>
      <c r="S122" s="368">
        <f t="shared" si="129"/>
        <v>59</v>
      </c>
      <c r="U122" s="363" t="s">
        <v>80</v>
      </c>
      <c r="V122" s="367">
        <v>0</v>
      </c>
      <c r="W122" s="367">
        <v>0</v>
      </c>
      <c r="X122" s="367">
        <v>0</v>
      </c>
      <c r="Y122" s="367">
        <v>0</v>
      </c>
      <c r="Z122" s="367">
        <v>0</v>
      </c>
      <c r="AA122" s="367">
        <v>0</v>
      </c>
      <c r="AB122" s="367">
        <v>0</v>
      </c>
      <c r="AC122" s="367">
        <v>0</v>
      </c>
      <c r="AD122" s="367">
        <v>0</v>
      </c>
      <c r="AE122" s="367">
        <v>0</v>
      </c>
      <c r="AF122" s="367">
        <v>0</v>
      </c>
      <c r="AG122" s="367">
        <v>0</v>
      </c>
      <c r="AH122" s="367">
        <v>0</v>
      </c>
      <c r="AI122" s="367">
        <v>0</v>
      </c>
      <c r="AJ122" s="367">
        <v>0</v>
      </c>
      <c r="AK122" s="367">
        <v>0</v>
      </c>
      <c r="AL122" s="367">
        <f t="shared" si="130"/>
        <v>0</v>
      </c>
      <c r="AM122" s="368">
        <f t="shared" si="131"/>
        <v>0</v>
      </c>
      <c r="AO122" s="363" t="s">
        <v>80</v>
      </c>
      <c r="AP122" s="367">
        <v>2</v>
      </c>
      <c r="AQ122" s="390"/>
      <c r="AR122" s="367"/>
      <c r="AS122" s="367">
        <v>1</v>
      </c>
      <c r="AT122" s="367"/>
      <c r="AU122" s="367"/>
      <c r="AV122" s="367"/>
      <c r="AW122" s="367">
        <v>1</v>
      </c>
      <c r="AX122" s="369">
        <f t="shared" si="132"/>
        <v>4</v>
      </c>
      <c r="AY122" s="367">
        <v>2</v>
      </c>
      <c r="AZ122" s="367">
        <v>2</v>
      </c>
      <c r="BA122" s="367">
        <f t="shared" si="133"/>
        <v>4</v>
      </c>
      <c r="BB122" s="368">
        <v>1</v>
      </c>
      <c r="BD122" s="409" t="s">
        <v>210</v>
      </c>
      <c r="BE122" s="417"/>
      <c r="BF122" s="417"/>
      <c r="BG122" s="417">
        <v>4</v>
      </c>
      <c r="BH122" s="417"/>
      <c r="BI122" s="412">
        <f t="shared" si="134"/>
        <v>4</v>
      </c>
      <c r="BJ122" s="417"/>
      <c r="BK122" s="417"/>
      <c r="BL122" s="414"/>
    </row>
    <row r="123" spans="1:64" s="1" customFormat="1" ht="12.65" customHeight="1">
      <c r="A123" s="363" t="s">
        <v>81</v>
      </c>
      <c r="B123" s="375">
        <v>348</v>
      </c>
      <c r="C123" s="375">
        <v>179</v>
      </c>
      <c r="D123" s="375">
        <v>164</v>
      </c>
      <c r="E123" s="375">
        <v>109</v>
      </c>
      <c r="F123" s="375">
        <v>30</v>
      </c>
      <c r="G123" s="375">
        <v>6</v>
      </c>
      <c r="H123" s="375">
        <v>72</v>
      </c>
      <c r="I123" s="375">
        <v>20</v>
      </c>
      <c r="J123" s="375">
        <v>0</v>
      </c>
      <c r="K123" s="375">
        <v>0</v>
      </c>
      <c r="L123" s="375">
        <v>142</v>
      </c>
      <c r="M123" s="375">
        <v>86</v>
      </c>
      <c r="N123" s="375">
        <v>15</v>
      </c>
      <c r="O123" s="375">
        <v>7</v>
      </c>
      <c r="P123" s="375">
        <v>103</v>
      </c>
      <c r="Q123" s="375">
        <v>42</v>
      </c>
      <c r="R123" s="367">
        <f t="shared" si="128"/>
        <v>874</v>
      </c>
      <c r="S123" s="368">
        <f t="shared" si="129"/>
        <v>449</v>
      </c>
      <c r="U123" s="363" t="s">
        <v>81</v>
      </c>
      <c r="V123" s="367">
        <v>20</v>
      </c>
      <c r="W123" s="367">
        <v>14</v>
      </c>
      <c r="X123" s="367">
        <v>16</v>
      </c>
      <c r="Y123" s="367">
        <v>11</v>
      </c>
      <c r="Z123" s="367">
        <v>1</v>
      </c>
      <c r="AA123" s="367">
        <v>0</v>
      </c>
      <c r="AB123" s="367">
        <v>1</v>
      </c>
      <c r="AC123" s="367">
        <v>0</v>
      </c>
      <c r="AD123" s="367">
        <v>0</v>
      </c>
      <c r="AE123" s="367">
        <v>0</v>
      </c>
      <c r="AF123" s="367">
        <v>9</v>
      </c>
      <c r="AG123" s="367">
        <v>3</v>
      </c>
      <c r="AH123" s="367">
        <v>4</v>
      </c>
      <c r="AI123" s="367">
        <v>1</v>
      </c>
      <c r="AJ123" s="367">
        <v>18</v>
      </c>
      <c r="AK123" s="367">
        <v>11</v>
      </c>
      <c r="AL123" s="367">
        <f t="shared" si="130"/>
        <v>69</v>
      </c>
      <c r="AM123" s="368">
        <f t="shared" si="131"/>
        <v>40</v>
      </c>
      <c r="AO123" s="363" t="s">
        <v>81</v>
      </c>
      <c r="AP123" s="367">
        <v>8</v>
      </c>
      <c r="AQ123" s="367">
        <v>3</v>
      </c>
      <c r="AR123" s="367">
        <v>1</v>
      </c>
      <c r="AS123" s="367">
        <v>1</v>
      </c>
      <c r="AT123" s="367"/>
      <c r="AU123" s="367">
        <v>2</v>
      </c>
      <c r="AV123" s="367">
        <v>1</v>
      </c>
      <c r="AW123" s="367">
        <v>2</v>
      </c>
      <c r="AX123" s="369">
        <f t="shared" si="132"/>
        <v>18</v>
      </c>
      <c r="AY123" s="367">
        <v>16</v>
      </c>
      <c r="AZ123" s="367">
        <v>2</v>
      </c>
      <c r="BA123" s="367">
        <f t="shared" si="133"/>
        <v>18</v>
      </c>
      <c r="BB123" s="368">
        <v>1</v>
      </c>
      <c r="BD123" s="409" t="s">
        <v>211</v>
      </c>
      <c r="BE123" s="417">
        <v>18</v>
      </c>
      <c r="BF123" s="417"/>
      <c r="BG123" s="417"/>
      <c r="BH123" s="417"/>
      <c r="BI123" s="412">
        <f t="shared" si="134"/>
        <v>18</v>
      </c>
      <c r="BJ123" s="417">
        <v>10</v>
      </c>
      <c r="BK123" s="417">
        <v>6</v>
      </c>
      <c r="BL123" s="414">
        <v>6</v>
      </c>
    </row>
    <row r="124" spans="1:64" s="1" customFormat="1" ht="12.65" customHeight="1">
      <c r="A124" s="362" t="s">
        <v>82</v>
      </c>
      <c r="B124" s="375"/>
      <c r="C124" s="375"/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375"/>
      <c r="P124" s="375"/>
      <c r="Q124" s="375"/>
      <c r="R124" s="367">
        <f t="shared" si="128"/>
        <v>0</v>
      </c>
      <c r="S124" s="368">
        <f t="shared" si="129"/>
        <v>0</v>
      </c>
      <c r="U124" s="362" t="s">
        <v>82</v>
      </c>
      <c r="V124" s="379"/>
      <c r="W124" s="379"/>
      <c r="X124" s="379"/>
      <c r="Y124" s="379"/>
      <c r="Z124" s="379"/>
      <c r="AA124" s="379"/>
      <c r="AB124" s="379"/>
      <c r="AC124" s="379"/>
      <c r="AD124" s="379"/>
      <c r="AE124" s="379"/>
      <c r="AF124" s="379"/>
      <c r="AG124" s="379"/>
      <c r="AH124" s="379"/>
      <c r="AI124" s="379"/>
      <c r="AJ124" s="379"/>
      <c r="AK124" s="379"/>
      <c r="AL124" s="367">
        <f t="shared" si="130"/>
        <v>0</v>
      </c>
      <c r="AM124" s="368">
        <f t="shared" si="131"/>
        <v>0</v>
      </c>
      <c r="AO124" s="362" t="s">
        <v>82</v>
      </c>
      <c r="AP124" s="367"/>
      <c r="AQ124" s="367"/>
      <c r="AR124" s="367"/>
      <c r="AS124" s="367"/>
      <c r="AT124" s="367"/>
      <c r="AU124" s="367"/>
      <c r="AV124" s="367"/>
      <c r="AW124" s="367"/>
      <c r="AX124" s="369">
        <f t="shared" si="132"/>
        <v>0</v>
      </c>
      <c r="AY124" s="367"/>
      <c r="AZ124" s="367"/>
      <c r="BA124" s="367">
        <f t="shared" si="133"/>
        <v>0</v>
      </c>
      <c r="BB124" s="368"/>
      <c r="BD124" s="418" t="s">
        <v>82</v>
      </c>
      <c r="BE124" s="411"/>
      <c r="BF124" s="411"/>
      <c r="BG124" s="411"/>
      <c r="BH124" s="411"/>
      <c r="BI124" s="412">
        <f t="shared" si="134"/>
        <v>0</v>
      </c>
      <c r="BJ124" s="411"/>
      <c r="BK124" s="413"/>
      <c r="BL124" s="423"/>
    </row>
    <row r="125" spans="1:64" s="1" customFormat="1" ht="12.65" customHeight="1">
      <c r="A125" s="363" t="s">
        <v>83</v>
      </c>
      <c r="B125" s="375">
        <v>726</v>
      </c>
      <c r="C125" s="375">
        <v>342</v>
      </c>
      <c r="D125" s="375">
        <v>192</v>
      </c>
      <c r="E125" s="375">
        <v>101</v>
      </c>
      <c r="F125" s="375">
        <v>113</v>
      </c>
      <c r="G125" s="375">
        <v>46</v>
      </c>
      <c r="H125" s="375">
        <v>101</v>
      </c>
      <c r="I125" s="375">
        <v>48</v>
      </c>
      <c r="J125" s="375">
        <v>0</v>
      </c>
      <c r="K125" s="375">
        <v>0</v>
      </c>
      <c r="L125" s="375">
        <v>173</v>
      </c>
      <c r="M125" s="375">
        <v>78</v>
      </c>
      <c r="N125" s="375">
        <v>73</v>
      </c>
      <c r="O125" s="375">
        <v>21</v>
      </c>
      <c r="P125" s="375">
        <v>110</v>
      </c>
      <c r="Q125" s="375">
        <v>66</v>
      </c>
      <c r="R125" s="367">
        <f t="shared" si="128"/>
        <v>1488</v>
      </c>
      <c r="S125" s="368">
        <f t="shared" si="129"/>
        <v>702</v>
      </c>
      <c r="U125" s="363" t="s">
        <v>83</v>
      </c>
      <c r="V125" s="367">
        <v>72</v>
      </c>
      <c r="W125" s="367">
        <v>40</v>
      </c>
      <c r="X125" s="367">
        <v>6</v>
      </c>
      <c r="Y125" s="367">
        <v>3</v>
      </c>
      <c r="Z125" s="367">
        <v>10</v>
      </c>
      <c r="AA125" s="367">
        <v>5</v>
      </c>
      <c r="AB125" s="367">
        <v>25</v>
      </c>
      <c r="AC125" s="367">
        <v>13</v>
      </c>
      <c r="AD125" s="367">
        <v>0</v>
      </c>
      <c r="AE125" s="367">
        <v>0</v>
      </c>
      <c r="AF125" s="367">
        <v>52</v>
      </c>
      <c r="AG125" s="367">
        <v>31</v>
      </c>
      <c r="AH125" s="367">
        <v>21</v>
      </c>
      <c r="AI125" s="367">
        <v>3</v>
      </c>
      <c r="AJ125" s="367">
        <v>58</v>
      </c>
      <c r="AK125" s="367">
        <v>28</v>
      </c>
      <c r="AL125" s="367">
        <f t="shared" si="130"/>
        <v>244</v>
      </c>
      <c r="AM125" s="368">
        <f t="shared" si="131"/>
        <v>123</v>
      </c>
      <c r="AO125" s="363" t="s">
        <v>83</v>
      </c>
      <c r="AP125" s="367">
        <v>15</v>
      </c>
      <c r="AQ125" s="367">
        <v>5</v>
      </c>
      <c r="AR125" s="367">
        <v>2</v>
      </c>
      <c r="AS125" s="367">
        <v>3</v>
      </c>
      <c r="AT125" s="367"/>
      <c r="AU125" s="367">
        <v>3</v>
      </c>
      <c r="AV125" s="367">
        <v>2</v>
      </c>
      <c r="AW125" s="367">
        <v>2</v>
      </c>
      <c r="AX125" s="369">
        <f t="shared" si="132"/>
        <v>32</v>
      </c>
      <c r="AY125" s="367">
        <v>18</v>
      </c>
      <c r="AZ125" s="367">
        <v>14</v>
      </c>
      <c r="BA125" s="367">
        <f t="shared" si="133"/>
        <v>32</v>
      </c>
      <c r="BB125" s="368">
        <v>5</v>
      </c>
      <c r="BD125" s="409" t="s">
        <v>212</v>
      </c>
      <c r="BE125" s="413">
        <v>25</v>
      </c>
      <c r="BF125" s="413">
        <v>17</v>
      </c>
      <c r="BG125" s="413"/>
      <c r="BH125" s="413"/>
      <c r="BI125" s="412">
        <f t="shared" si="134"/>
        <v>42</v>
      </c>
      <c r="BJ125" s="413">
        <v>23</v>
      </c>
      <c r="BK125" s="421">
        <v>22</v>
      </c>
      <c r="BL125" s="422"/>
    </row>
    <row r="126" spans="1:64" s="1" customFormat="1" ht="12.65" customHeight="1">
      <c r="A126" s="363" t="s">
        <v>84</v>
      </c>
      <c r="B126" s="375">
        <v>480</v>
      </c>
      <c r="C126" s="375">
        <v>246</v>
      </c>
      <c r="D126" s="375">
        <v>93</v>
      </c>
      <c r="E126" s="375">
        <v>43</v>
      </c>
      <c r="F126" s="375">
        <v>39</v>
      </c>
      <c r="G126" s="375">
        <v>25</v>
      </c>
      <c r="H126" s="375">
        <v>141</v>
      </c>
      <c r="I126" s="375">
        <v>67</v>
      </c>
      <c r="J126" s="375">
        <v>0</v>
      </c>
      <c r="K126" s="375">
        <v>0</v>
      </c>
      <c r="L126" s="375">
        <v>78</v>
      </c>
      <c r="M126" s="375">
        <v>48</v>
      </c>
      <c r="N126" s="375">
        <v>24</v>
      </c>
      <c r="O126" s="375">
        <v>7</v>
      </c>
      <c r="P126" s="375">
        <v>76</v>
      </c>
      <c r="Q126" s="375">
        <v>42</v>
      </c>
      <c r="R126" s="367">
        <f t="shared" si="128"/>
        <v>931</v>
      </c>
      <c r="S126" s="368">
        <f t="shared" si="129"/>
        <v>478</v>
      </c>
      <c r="U126" s="363" t="s">
        <v>84</v>
      </c>
      <c r="V126" s="367">
        <v>62</v>
      </c>
      <c r="W126" s="367">
        <v>38</v>
      </c>
      <c r="X126" s="367">
        <v>2</v>
      </c>
      <c r="Y126" s="367">
        <v>0</v>
      </c>
      <c r="Z126" s="367">
        <v>9</v>
      </c>
      <c r="AA126" s="367">
        <v>2</v>
      </c>
      <c r="AB126" s="367">
        <v>7</v>
      </c>
      <c r="AC126" s="367">
        <v>3</v>
      </c>
      <c r="AD126" s="367">
        <v>0</v>
      </c>
      <c r="AE126" s="367">
        <v>0</v>
      </c>
      <c r="AF126" s="367">
        <v>28</v>
      </c>
      <c r="AG126" s="367">
        <v>20</v>
      </c>
      <c r="AH126" s="367">
        <v>10</v>
      </c>
      <c r="AI126" s="367">
        <v>3</v>
      </c>
      <c r="AJ126" s="367">
        <v>19</v>
      </c>
      <c r="AK126" s="367">
        <v>10</v>
      </c>
      <c r="AL126" s="367">
        <f t="shared" si="130"/>
        <v>137</v>
      </c>
      <c r="AM126" s="368">
        <f t="shared" si="131"/>
        <v>76</v>
      </c>
      <c r="AO126" s="363" t="s">
        <v>84</v>
      </c>
      <c r="AP126" s="367">
        <v>10</v>
      </c>
      <c r="AQ126" s="367">
        <v>3</v>
      </c>
      <c r="AR126" s="367">
        <v>1</v>
      </c>
      <c r="AS126" s="367">
        <v>4</v>
      </c>
      <c r="AT126" s="367"/>
      <c r="AU126" s="367">
        <v>2</v>
      </c>
      <c r="AV126" s="367">
        <v>1</v>
      </c>
      <c r="AW126" s="367">
        <v>3</v>
      </c>
      <c r="AX126" s="369">
        <f t="shared" si="132"/>
        <v>24</v>
      </c>
      <c r="AY126" s="367">
        <v>18</v>
      </c>
      <c r="AZ126" s="367">
        <v>11</v>
      </c>
      <c r="BA126" s="367">
        <f t="shared" si="133"/>
        <v>29</v>
      </c>
      <c r="BB126" s="368">
        <v>4</v>
      </c>
      <c r="BD126" s="409" t="s">
        <v>213</v>
      </c>
      <c r="BE126" s="413">
        <v>26</v>
      </c>
      <c r="BF126" s="413">
        <v>19</v>
      </c>
      <c r="BG126" s="413"/>
      <c r="BH126" s="413"/>
      <c r="BI126" s="412">
        <f t="shared" si="134"/>
        <v>45</v>
      </c>
      <c r="BJ126" s="413">
        <v>17</v>
      </c>
      <c r="BK126" s="421">
        <v>15</v>
      </c>
      <c r="BL126" s="422"/>
    </row>
    <row r="127" spans="1:64" s="1" customFormat="1" ht="12.65" customHeight="1">
      <c r="A127" s="363" t="s">
        <v>85</v>
      </c>
      <c r="B127" s="375">
        <v>822</v>
      </c>
      <c r="C127" s="375">
        <v>375</v>
      </c>
      <c r="D127" s="375">
        <v>332</v>
      </c>
      <c r="E127" s="375">
        <v>194</v>
      </c>
      <c r="F127" s="375">
        <v>154</v>
      </c>
      <c r="G127" s="375">
        <v>39</v>
      </c>
      <c r="H127" s="375">
        <v>255</v>
      </c>
      <c r="I127" s="375">
        <v>112</v>
      </c>
      <c r="J127" s="375">
        <v>0</v>
      </c>
      <c r="K127" s="375">
        <v>0</v>
      </c>
      <c r="L127" s="375">
        <v>280</v>
      </c>
      <c r="M127" s="375">
        <v>140</v>
      </c>
      <c r="N127" s="375">
        <v>128</v>
      </c>
      <c r="O127" s="375">
        <v>33</v>
      </c>
      <c r="P127" s="375">
        <v>235</v>
      </c>
      <c r="Q127" s="375">
        <v>98</v>
      </c>
      <c r="R127" s="367">
        <f t="shared" si="128"/>
        <v>2206</v>
      </c>
      <c r="S127" s="368">
        <f t="shared" si="129"/>
        <v>991</v>
      </c>
      <c r="U127" s="363" t="s">
        <v>85</v>
      </c>
      <c r="V127" s="367">
        <v>106</v>
      </c>
      <c r="W127" s="367">
        <v>45</v>
      </c>
      <c r="X127" s="367">
        <v>31</v>
      </c>
      <c r="Y127" s="367">
        <v>12</v>
      </c>
      <c r="Z127" s="367">
        <v>15</v>
      </c>
      <c r="AA127" s="367">
        <v>1</v>
      </c>
      <c r="AB127" s="367">
        <v>36</v>
      </c>
      <c r="AC127" s="367">
        <v>19</v>
      </c>
      <c r="AD127" s="367">
        <v>0</v>
      </c>
      <c r="AE127" s="367">
        <v>0</v>
      </c>
      <c r="AF127" s="367">
        <v>37</v>
      </c>
      <c r="AG127" s="367">
        <v>23</v>
      </c>
      <c r="AH127" s="367">
        <v>48</v>
      </c>
      <c r="AI127" s="367">
        <v>13</v>
      </c>
      <c r="AJ127" s="367">
        <v>69</v>
      </c>
      <c r="AK127" s="367">
        <v>26</v>
      </c>
      <c r="AL127" s="367">
        <f t="shared" si="130"/>
        <v>342</v>
      </c>
      <c r="AM127" s="368">
        <f t="shared" si="131"/>
        <v>139</v>
      </c>
      <c r="AO127" s="363" t="s">
        <v>85</v>
      </c>
      <c r="AP127" s="367">
        <v>16</v>
      </c>
      <c r="AQ127" s="367">
        <v>7</v>
      </c>
      <c r="AR127" s="367">
        <v>4</v>
      </c>
      <c r="AS127" s="367">
        <v>6</v>
      </c>
      <c r="AT127" s="367"/>
      <c r="AU127" s="367">
        <v>6</v>
      </c>
      <c r="AV127" s="367">
        <v>4</v>
      </c>
      <c r="AW127" s="367">
        <v>5</v>
      </c>
      <c r="AX127" s="369">
        <f t="shared" si="132"/>
        <v>48</v>
      </c>
      <c r="AY127" s="367">
        <v>48</v>
      </c>
      <c r="AZ127" s="367"/>
      <c r="BA127" s="367">
        <f t="shared" si="133"/>
        <v>48</v>
      </c>
      <c r="BB127" s="368">
        <v>2</v>
      </c>
      <c r="BD127" s="435" t="s">
        <v>214</v>
      </c>
      <c r="BE127" s="413">
        <v>70</v>
      </c>
      <c r="BF127" s="413"/>
      <c r="BG127" s="413">
        <v>1</v>
      </c>
      <c r="BH127" s="413"/>
      <c r="BI127" s="412">
        <f t="shared" si="134"/>
        <v>71</v>
      </c>
      <c r="BJ127" s="413">
        <v>29</v>
      </c>
      <c r="BK127" s="413">
        <v>44</v>
      </c>
      <c r="BL127" s="423"/>
    </row>
    <row r="128" spans="1:64" s="1" customFormat="1" ht="12.65" customHeight="1">
      <c r="A128" s="363" t="s">
        <v>86</v>
      </c>
      <c r="B128" s="375">
        <v>1239</v>
      </c>
      <c r="C128" s="375">
        <v>636</v>
      </c>
      <c r="D128" s="375">
        <v>356</v>
      </c>
      <c r="E128" s="375">
        <v>203</v>
      </c>
      <c r="F128" s="375">
        <v>98</v>
      </c>
      <c r="G128" s="375">
        <v>36</v>
      </c>
      <c r="H128" s="375">
        <v>232</v>
      </c>
      <c r="I128" s="375">
        <v>103</v>
      </c>
      <c r="J128" s="375">
        <v>0</v>
      </c>
      <c r="K128" s="375">
        <v>0</v>
      </c>
      <c r="L128" s="375">
        <v>358</v>
      </c>
      <c r="M128" s="375">
        <v>198</v>
      </c>
      <c r="N128" s="375">
        <v>26</v>
      </c>
      <c r="O128" s="375">
        <v>6</v>
      </c>
      <c r="P128" s="375">
        <v>340</v>
      </c>
      <c r="Q128" s="375">
        <v>162</v>
      </c>
      <c r="R128" s="367">
        <f t="shared" si="128"/>
        <v>2649</v>
      </c>
      <c r="S128" s="368">
        <f t="shared" si="129"/>
        <v>1344</v>
      </c>
      <c r="U128" s="363" t="s">
        <v>86</v>
      </c>
      <c r="V128" s="367">
        <v>74</v>
      </c>
      <c r="W128" s="367">
        <v>34</v>
      </c>
      <c r="X128" s="367">
        <v>16</v>
      </c>
      <c r="Y128" s="367">
        <v>7</v>
      </c>
      <c r="Z128" s="367">
        <v>16</v>
      </c>
      <c r="AA128" s="367">
        <v>7</v>
      </c>
      <c r="AB128" s="367">
        <v>11</v>
      </c>
      <c r="AC128" s="367">
        <v>8</v>
      </c>
      <c r="AD128" s="367">
        <v>0</v>
      </c>
      <c r="AE128" s="367">
        <v>0</v>
      </c>
      <c r="AF128" s="367">
        <v>76</v>
      </c>
      <c r="AG128" s="367">
        <v>36</v>
      </c>
      <c r="AH128" s="367">
        <v>4</v>
      </c>
      <c r="AI128" s="367">
        <v>2</v>
      </c>
      <c r="AJ128" s="367">
        <v>127</v>
      </c>
      <c r="AK128" s="367">
        <v>59</v>
      </c>
      <c r="AL128" s="367">
        <f t="shared" si="130"/>
        <v>324</v>
      </c>
      <c r="AM128" s="368">
        <f t="shared" si="131"/>
        <v>153</v>
      </c>
      <c r="AO128" s="363" t="s">
        <v>86</v>
      </c>
      <c r="AP128" s="367">
        <v>22</v>
      </c>
      <c r="AQ128" s="367">
        <v>7</v>
      </c>
      <c r="AR128" s="367">
        <v>2</v>
      </c>
      <c r="AS128" s="367">
        <v>5</v>
      </c>
      <c r="AT128" s="367"/>
      <c r="AU128" s="367">
        <v>6</v>
      </c>
      <c r="AV128" s="367">
        <v>1</v>
      </c>
      <c r="AW128" s="367">
        <v>8</v>
      </c>
      <c r="AX128" s="369">
        <f t="shared" si="132"/>
        <v>51</v>
      </c>
      <c r="AY128" s="367">
        <v>33</v>
      </c>
      <c r="AZ128" s="367">
        <v>10</v>
      </c>
      <c r="BA128" s="367">
        <f t="shared" si="133"/>
        <v>43</v>
      </c>
      <c r="BB128" s="368">
        <v>8</v>
      </c>
      <c r="BD128" s="435" t="s">
        <v>215</v>
      </c>
      <c r="BE128" s="413">
        <v>79</v>
      </c>
      <c r="BF128" s="413">
        <v>19</v>
      </c>
      <c r="BG128" s="413"/>
      <c r="BH128" s="413"/>
      <c r="BI128" s="412">
        <f t="shared" si="134"/>
        <v>98</v>
      </c>
      <c r="BJ128" s="413">
        <v>37</v>
      </c>
      <c r="BK128" s="413">
        <v>22</v>
      </c>
      <c r="BL128" s="423"/>
    </row>
    <row r="129" spans="1:78" s="1" customFormat="1" ht="12.65" customHeight="1">
      <c r="A129" s="363" t="s">
        <v>87</v>
      </c>
      <c r="B129" s="375">
        <v>96</v>
      </c>
      <c r="C129" s="375">
        <v>34</v>
      </c>
      <c r="D129" s="375">
        <v>24</v>
      </c>
      <c r="E129" s="375">
        <v>15</v>
      </c>
      <c r="F129" s="375">
        <v>0</v>
      </c>
      <c r="G129" s="375">
        <v>0</v>
      </c>
      <c r="H129" s="375">
        <v>30</v>
      </c>
      <c r="I129" s="375">
        <v>4</v>
      </c>
      <c r="J129" s="375">
        <v>0</v>
      </c>
      <c r="K129" s="375">
        <v>0</v>
      </c>
      <c r="L129" s="375">
        <v>23</v>
      </c>
      <c r="M129" s="375">
        <v>12</v>
      </c>
      <c r="N129" s="375">
        <v>0</v>
      </c>
      <c r="O129" s="375">
        <v>0</v>
      </c>
      <c r="P129" s="375">
        <v>16</v>
      </c>
      <c r="Q129" s="375">
        <v>6</v>
      </c>
      <c r="R129" s="367">
        <f t="shared" si="128"/>
        <v>189</v>
      </c>
      <c r="S129" s="368">
        <f t="shared" si="129"/>
        <v>71</v>
      </c>
      <c r="U129" s="363" t="s">
        <v>87</v>
      </c>
      <c r="V129" s="367">
        <v>28</v>
      </c>
      <c r="W129" s="367">
        <v>11</v>
      </c>
      <c r="X129" s="367">
        <v>2</v>
      </c>
      <c r="Y129" s="367">
        <v>2</v>
      </c>
      <c r="Z129" s="367">
        <v>0</v>
      </c>
      <c r="AA129" s="367">
        <v>0</v>
      </c>
      <c r="AB129" s="367">
        <v>6</v>
      </c>
      <c r="AC129" s="367">
        <v>1</v>
      </c>
      <c r="AD129" s="367">
        <v>0</v>
      </c>
      <c r="AE129" s="367">
        <v>0</v>
      </c>
      <c r="AF129" s="367">
        <v>8</v>
      </c>
      <c r="AG129" s="367">
        <v>5</v>
      </c>
      <c r="AH129" s="367">
        <v>0</v>
      </c>
      <c r="AI129" s="367">
        <v>0</v>
      </c>
      <c r="AJ129" s="367">
        <v>4</v>
      </c>
      <c r="AK129" s="367">
        <v>3</v>
      </c>
      <c r="AL129" s="367">
        <f t="shared" si="130"/>
        <v>48</v>
      </c>
      <c r="AM129" s="368">
        <f t="shared" si="131"/>
        <v>22</v>
      </c>
      <c r="AO129" s="363" t="s">
        <v>87</v>
      </c>
      <c r="AP129" s="367">
        <v>2</v>
      </c>
      <c r="AQ129" s="367">
        <v>1</v>
      </c>
      <c r="AR129" s="367"/>
      <c r="AS129" s="367">
        <v>1</v>
      </c>
      <c r="AT129" s="367"/>
      <c r="AU129" s="367">
        <v>1</v>
      </c>
      <c r="AV129" s="367"/>
      <c r="AW129" s="367">
        <v>1</v>
      </c>
      <c r="AX129" s="369">
        <f t="shared" si="132"/>
        <v>6</v>
      </c>
      <c r="AY129" s="367">
        <v>6</v>
      </c>
      <c r="AZ129" s="367"/>
      <c r="BA129" s="367">
        <f t="shared" si="133"/>
        <v>6</v>
      </c>
      <c r="BB129" s="368">
        <v>1</v>
      </c>
      <c r="BD129" s="409" t="s">
        <v>216</v>
      </c>
      <c r="BE129" s="413">
        <v>7</v>
      </c>
      <c r="BF129" s="413">
        <v>2</v>
      </c>
      <c r="BG129" s="413"/>
      <c r="BH129" s="413"/>
      <c r="BI129" s="412">
        <f t="shared" si="134"/>
        <v>9</v>
      </c>
      <c r="BJ129" s="413">
        <v>3</v>
      </c>
      <c r="BK129" s="421">
        <v>3</v>
      </c>
      <c r="BL129" s="422"/>
    </row>
    <row r="130" spans="1:78" s="1" customFormat="1" ht="12.65" customHeight="1">
      <c r="A130" s="362" t="s">
        <v>88</v>
      </c>
      <c r="B130" s="375"/>
      <c r="C130" s="375"/>
      <c r="D130" s="375"/>
      <c r="E130" s="375"/>
      <c r="F130" s="375"/>
      <c r="G130" s="375"/>
      <c r="H130" s="375"/>
      <c r="I130" s="375"/>
      <c r="J130" s="375"/>
      <c r="K130" s="375"/>
      <c r="L130" s="375"/>
      <c r="M130" s="375"/>
      <c r="N130" s="375"/>
      <c r="O130" s="375"/>
      <c r="P130" s="375"/>
      <c r="Q130" s="375"/>
      <c r="R130" s="367">
        <f t="shared" si="128"/>
        <v>0</v>
      </c>
      <c r="S130" s="368">
        <f t="shared" si="129"/>
        <v>0</v>
      </c>
      <c r="U130" s="362" t="s">
        <v>88</v>
      </c>
      <c r="V130" s="379"/>
      <c r="W130" s="379"/>
      <c r="X130" s="379"/>
      <c r="Y130" s="379"/>
      <c r="Z130" s="379"/>
      <c r="AA130" s="379"/>
      <c r="AB130" s="379"/>
      <c r="AC130" s="379"/>
      <c r="AD130" s="379"/>
      <c r="AE130" s="379"/>
      <c r="AF130" s="379"/>
      <c r="AG130" s="379"/>
      <c r="AH130" s="379"/>
      <c r="AI130" s="379"/>
      <c r="AJ130" s="379"/>
      <c r="AK130" s="379"/>
      <c r="AL130" s="367">
        <f t="shared" si="130"/>
        <v>0</v>
      </c>
      <c r="AM130" s="368">
        <f t="shared" si="131"/>
        <v>0</v>
      </c>
      <c r="AO130" s="362" t="s">
        <v>88</v>
      </c>
      <c r="AP130" s="367"/>
      <c r="AQ130" s="367"/>
      <c r="AR130" s="367"/>
      <c r="AS130" s="367"/>
      <c r="AT130" s="367"/>
      <c r="AU130" s="367"/>
      <c r="AV130" s="367"/>
      <c r="AW130" s="367"/>
      <c r="AX130" s="369">
        <f t="shared" si="132"/>
        <v>0</v>
      </c>
      <c r="AY130" s="367"/>
      <c r="AZ130" s="367"/>
      <c r="BA130" s="367">
        <f t="shared" si="133"/>
        <v>0</v>
      </c>
      <c r="BB130" s="368"/>
      <c r="BD130" s="418" t="s">
        <v>88</v>
      </c>
      <c r="BE130" s="411"/>
      <c r="BF130" s="411"/>
      <c r="BG130" s="411"/>
      <c r="BH130" s="411"/>
      <c r="BI130" s="412">
        <f t="shared" si="134"/>
        <v>0</v>
      </c>
      <c r="BJ130" s="411"/>
      <c r="BK130" s="413"/>
      <c r="BL130" s="423"/>
    </row>
    <row r="131" spans="1:78" s="1" customFormat="1" ht="12.65" customHeight="1">
      <c r="A131" s="363" t="s">
        <v>90</v>
      </c>
      <c r="B131" s="375">
        <v>446</v>
      </c>
      <c r="C131" s="375">
        <v>187</v>
      </c>
      <c r="D131" s="375">
        <v>187</v>
      </c>
      <c r="E131" s="375">
        <v>76</v>
      </c>
      <c r="F131" s="375">
        <v>13</v>
      </c>
      <c r="G131" s="375">
        <v>0</v>
      </c>
      <c r="H131" s="375">
        <v>104</v>
      </c>
      <c r="I131" s="375">
        <v>40</v>
      </c>
      <c r="J131" s="375">
        <v>0</v>
      </c>
      <c r="K131" s="375">
        <v>0</v>
      </c>
      <c r="L131" s="375">
        <v>143</v>
      </c>
      <c r="M131" s="375">
        <v>77</v>
      </c>
      <c r="N131" s="375">
        <v>26</v>
      </c>
      <c r="O131" s="375">
        <v>10</v>
      </c>
      <c r="P131" s="375">
        <v>74</v>
      </c>
      <c r="Q131" s="375">
        <v>35</v>
      </c>
      <c r="R131" s="367">
        <f t="shared" si="128"/>
        <v>993</v>
      </c>
      <c r="S131" s="368">
        <f t="shared" si="129"/>
        <v>425</v>
      </c>
      <c r="U131" s="374" t="s">
        <v>90</v>
      </c>
      <c r="V131" s="366">
        <v>29</v>
      </c>
      <c r="W131" s="366">
        <v>13</v>
      </c>
      <c r="X131" s="366">
        <v>4</v>
      </c>
      <c r="Y131" s="366">
        <v>2</v>
      </c>
      <c r="Z131" s="366">
        <v>0</v>
      </c>
      <c r="AA131" s="366">
        <v>0</v>
      </c>
      <c r="AB131" s="366">
        <v>3</v>
      </c>
      <c r="AC131" s="366">
        <v>0</v>
      </c>
      <c r="AD131" s="366">
        <v>0</v>
      </c>
      <c r="AE131" s="366">
        <v>0</v>
      </c>
      <c r="AF131" s="366">
        <v>31</v>
      </c>
      <c r="AG131" s="366">
        <v>18</v>
      </c>
      <c r="AH131" s="366">
        <v>3</v>
      </c>
      <c r="AI131" s="366">
        <v>0</v>
      </c>
      <c r="AJ131" s="366">
        <v>37</v>
      </c>
      <c r="AK131" s="366">
        <v>17</v>
      </c>
      <c r="AL131" s="367">
        <f t="shared" si="130"/>
        <v>107</v>
      </c>
      <c r="AM131" s="368">
        <f t="shared" si="131"/>
        <v>50</v>
      </c>
      <c r="AO131" s="363" t="s">
        <v>90</v>
      </c>
      <c r="AP131" s="367">
        <v>7</v>
      </c>
      <c r="AQ131" s="367">
        <v>3</v>
      </c>
      <c r="AR131" s="367">
        <v>1</v>
      </c>
      <c r="AS131" s="367">
        <v>2</v>
      </c>
      <c r="AT131" s="367"/>
      <c r="AU131" s="367">
        <v>4</v>
      </c>
      <c r="AV131" s="367">
        <v>1</v>
      </c>
      <c r="AW131" s="367">
        <v>2</v>
      </c>
      <c r="AX131" s="369">
        <f t="shared" si="132"/>
        <v>20</v>
      </c>
      <c r="AY131" s="367">
        <v>13</v>
      </c>
      <c r="AZ131" s="367">
        <v>2</v>
      </c>
      <c r="BA131" s="367">
        <f t="shared" si="133"/>
        <v>15</v>
      </c>
      <c r="BB131" s="368">
        <v>2</v>
      </c>
      <c r="BD131" s="409" t="s">
        <v>218</v>
      </c>
      <c r="BE131" s="417">
        <v>19</v>
      </c>
      <c r="BF131" s="417">
        <v>4</v>
      </c>
      <c r="BG131" s="417">
        <v>1</v>
      </c>
      <c r="BH131" s="417"/>
      <c r="BI131" s="412">
        <f t="shared" si="134"/>
        <v>24</v>
      </c>
      <c r="BJ131" s="417">
        <v>4</v>
      </c>
      <c r="BK131" s="413"/>
      <c r="BL131" s="423">
        <v>10</v>
      </c>
    </row>
    <row r="132" spans="1:78" s="1" customFormat="1" ht="12.65" customHeight="1">
      <c r="A132" s="363" t="s">
        <v>91</v>
      </c>
      <c r="B132" s="375">
        <v>91</v>
      </c>
      <c r="C132" s="375">
        <v>42</v>
      </c>
      <c r="D132" s="375">
        <v>3</v>
      </c>
      <c r="E132" s="375">
        <v>0</v>
      </c>
      <c r="F132" s="375">
        <v>18</v>
      </c>
      <c r="G132" s="375">
        <v>7</v>
      </c>
      <c r="H132" s="375">
        <v>13</v>
      </c>
      <c r="I132" s="375">
        <v>9</v>
      </c>
      <c r="J132" s="375">
        <v>0</v>
      </c>
      <c r="K132" s="375">
        <v>0</v>
      </c>
      <c r="L132" s="375">
        <v>21</v>
      </c>
      <c r="M132" s="375">
        <v>11</v>
      </c>
      <c r="N132" s="375">
        <v>2</v>
      </c>
      <c r="O132" s="375">
        <v>0</v>
      </c>
      <c r="P132" s="375">
        <v>10</v>
      </c>
      <c r="Q132" s="375">
        <v>1</v>
      </c>
      <c r="R132" s="367">
        <f t="shared" si="128"/>
        <v>158</v>
      </c>
      <c r="S132" s="368">
        <f t="shared" si="129"/>
        <v>70</v>
      </c>
      <c r="U132" s="363" t="s">
        <v>91</v>
      </c>
      <c r="V132" s="369">
        <v>0</v>
      </c>
      <c r="W132" s="369">
        <v>0</v>
      </c>
      <c r="X132" s="369">
        <v>1</v>
      </c>
      <c r="Y132" s="369">
        <v>0</v>
      </c>
      <c r="Z132" s="369">
        <v>6</v>
      </c>
      <c r="AA132" s="369">
        <v>4</v>
      </c>
      <c r="AB132" s="369">
        <v>8</v>
      </c>
      <c r="AC132" s="369">
        <v>4</v>
      </c>
      <c r="AD132" s="369">
        <v>0</v>
      </c>
      <c r="AE132" s="369">
        <v>0</v>
      </c>
      <c r="AF132" s="369">
        <v>1</v>
      </c>
      <c r="AG132" s="369">
        <v>0</v>
      </c>
      <c r="AH132" s="369">
        <v>0</v>
      </c>
      <c r="AI132" s="369">
        <v>0</v>
      </c>
      <c r="AJ132" s="369">
        <v>4</v>
      </c>
      <c r="AK132" s="369">
        <v>0</v>
      </c>
      <c r="AL132" s="367">
        <f t="shared" si="130"/>
        <v>20</v>
      </c>
      <c r="AM132" s="368">
        <f t="shared" si="131"/>
        <v>8</v>
      </c>
      <c r="AO132" s="363" t="s">
        <v>91</v>
      </c>
      <c r="AP132" s="367">
        <v>2</v>
      </c>
      <c r="AQ132" s="367">
        <v>1</v>
      </c>
      <c r="AR132" s="367">
        <v>1</v>
      </c>
      <c r="AS132" s="367">
        <v>1</v>
      </c>
      <c r="AT132" s="367"/>
      <c r="AU132" s="367">
        <v>1</v>
      </c>
      <c r="AV132" s="367">
        <v>1</v>
      </c>
      <c r="AW132" s="367">
        <v>1</v>
      </c>
      <c r="AX132" s="369">
        <f t="shared" si="132"/>
        <v>8</v>
      </c>
      <c r="AY132" s="367">
        <v>2</v>
      </c>
      <c r="AZ132" s="367"/>
      <c r="BA132" s="367">
        <f t="shared" si="133"/>
        <v>2</v>
      </c>
      <c r="BB132" s="368">
        <v>1</v>
      </c>
      <c r="BD132" s="409" t="s">
        <v>219</v>
      </c>
      <c r="BE132" s="417">
        <v>2</v>
      </c>
      <c r="BF132" s="417"/>
      <c r="BG132" s="417"/>
      <c r="BH132" s="417"/>
      <c r="BI132" s="412">
        <f t="shared" si="134"/>
        <v>2</v>
      </c>
      <c r="BJ132" s="417"/>
      <c r="BK132" s="413">
        <v>2</v>
      </c>
      <c r="BL132" s="423">
        <v>0</v>
      </c>
    </row>
    <row r="133" spans="1:78" s="1" customFormat="1" ht="12.65" customHeight="1">
      <c r="A133" s="362" t="s">
        <v>92</v>
      </c>
      <c r="B133" s="375"/>
      <c r="C133" s="375"/>
      <c r="D133" s="375"/>
      <c r="E133" s="375"/>
      <c r="F133" s="375"/>
      <c r="G133" s="375"/>
      <c r="H133" s="375"/>
      <c r="I133" s="375"/>
      <c r="J133" s="375"/>
      <c r="K133" s="375"/>
      <c r="L133" s="375"/>
      <c r="M133" s="375"/>
      <c r="N133" s="375"/>
      <c r="O133" s="375"/>
      <c r="P133" s="375"/>
      <c r="Q133" s="375"/>
      <c r="R133" s="367">
        <f t="shared" si="128"/>
        <v>0</v>
      </c>
      <c r="S133" s="368">
        <f t="shared" si="129"/>
        <v>0</v>
      </c>
      <c r="U133" s="362" t="s">
        <v>92</v>
      </c>
      <c r="V133" s="379"/>
      <c r="W133" s="379"/>
      <c r="X133" s="379"/>
      <c r="Y133" s="379"/>
      <c r="Z133" s="379"/>
      <c r="AA133" s="379"/>
      <c r="AB133" s="379"/>
      <c r="AC133" s="379"/>
      <c r="AD133" s="379"/>
      <c r="AE133" s="379"/>
      <c r="AF133" s="379"/>
      <c r="AG133" s="379"/>
      <c r="AH133" s="379"/>
      <c r="AI133" s="379"/>
      <c r="AJ133" s="379"/>
      <c r="AK133" s="379"/>
      <c r="AL133" s="367">
        <f t="shared" si="130"/>
        <v>0</v>
      </c>
      <c r="AM133" s="368">
        <f t="shared" si="131"/>
        <v>0</v>
      </c>
      <c r="AO133" s="362" t="s">
        <v>92</v>
      </c>
      <c r="AP133" s="367"/>
      <c r="AQ133" s="367"/>
      <c r="AR133" s="367"/>
      <c r="AS133" s="367"/>
      <c r="AT133" s="367"/>
      <c r="AU133" s="367"/>
      <c r="AV133" s="367"/>
      <c r="AW133" s="367"/>
      <c r="AX133" s="369">
        <f t="shared" si="132"/>
        <v>0</v>
      </c>
      <c r="AY133" s="367"/>
      <c r="AZ133" s="367"/>
      <c r="BA133" s="367">
        <f t="shared" si="133"/>
        <v>0</v>
      </c>
      <c r="BB133" s="368"/>
      <c r="BD133" s="418" t="s">
        <v>92</v>
      </c>
      <c r="BE133" s="411"/>
      <c r="BF133" s="411"/>
      <c r="BG133" s="411"/>
      <c r="BH133" s="411"/>
      <c r="BI133" s="412">
        <f t="shared" si="134"/>
        <v>0</v>
      </c>
      <c r="BJ133" s="411"/>
      <c r="BK133" s="413"/>
      <c r="BL133" s="423"/>
    </row>
    <row r="134" spans="1:78" s="1" customFormat="1" ht="12.65" customHeight="1">
      <c r="A134" s="363" t="s">
        <v>93</v>
      </c>
      <c r="B134" s="375">
        <v>726</v>
      </c>
      <c r="C134" s="375">
        <v>349</v>
      </c>
      <c r="D134" s="375">
        <v>130</v>
      </c>
      <c r="E134" s="375">
        <v>70</v>
      </c>
      <c r="F134" s="375">
        <v>59</v>
      </c>
      <c r="G134" s="375">
        <v>27</v>
      </c>
      <c r="H134" s="375">
        <v>89</v>
      </c>
      <c r="I134" s="375">
        <v>46</v>
      </c>
      <c r="J134" s="375">
        <v>0</v>
      </c>
      <c r="K134" s="375">
        <v>0</v>
      </c>
      <c r="L134" s="375">
        <v>161</v>
      </c>
      <c r="M134" s="375">
        <v>96</v>
      </c>
      <c r="N134" s="375">
        <v>71</v>
      </c>
      <c r="O134" s="375">
        <v>15</v>
      </c>
      <c r="P134" s="375">
        <v>83</v>
      </c>
      <c r="Q134" s="375">
        <v>34</v>
      </c>
      <c r="R134" s="367">
        <f t="shared" si="128"/>
        <v>1319</v>
      </c>
      <c r="S134" s="368">
        <f t="shared" si="129"/>
        <v>637</v>
      </c>
      <c r="U134" s="363" t="s">
        <v>93</v>
      </c>
      <c r="V134" s="367">
        <v>12</v>
      </c>
      <c r="W134" s="367">
        <v>11</v>
      </c>
      <c r="X134" s="367">
        <v>3</v>
      </c>
      <c r="Y134" s="367">
        <v>1</v>
      </c>
      <c r="Z134" s="367">
        <v>2</v>
      </c>
      <c r="AA134" s="367">
        <v>0</v>
      </c>
      <c r="AB134" s="367">
        <v>4</v>
      </c>
      <c r="AC134" s="367">
        <v>1</v>
      </c>
      <c r="AD134" s="367">
        <v>0</v>
      </c>
      <c r="AE134" s="367">
        <v>0</v>
      </c>
      <c r="AF134" s="367">
        <v>32</v>
      </c>
      <c r="AG134" s="367">
        <v>17</v>
      </c>
      <c r="AH134" s="367">
        <v>14</v>
      </c>
      <c r="AI134" s="367">
        <v>4</v>
      </c>
      <c r="AJ134" s="367">
        <v>29</v>
      </c>
      <c r="AK134" s="367">
        <v>7</v>
      </c>
      <c r="AL134" s="367">
        <f t="shared" si="130"/>
        <v>96</v>
      </c>
      <c r="AM134" s="368">
        <f t="shared" si="131"/>
        <v>41</v>
      </c>
      <c r="AO134" s="363" t="s">
        <v>93</v>
      </c>
      <c r="AP134" s="367">
        <v>16</v>
      </c>
      <c r="AQ134" s="366">
        <v>3</v>
      </c>
      <c r="AR134" s="367">
        <v>2</v>
      </c>
      <c r="AS134" s="367">
        <v>2</v>
      </c>
      <c r="AT134" s="367"/>
      <c r="AU134" s="367">
        <v>4</v>
      </c>
      <c r="AV134" s="367">
        <v>2</v>
      </c>
      <c r="AW134" s="367">
        <v>2</v>
      </c>
      <c r="AX134" s="369">
        <f t="shared" si="132"/>
        <v>31</v>
      </c>
      <c r="AY134" s="367">
        <v>22</v>
      </c>
      <c r="AZ134" s="367">
        <v>5</v>
      </c>
      <c r="BA134" s="367">
        <f t="shared" si="133"/>
        <v>27</v>
      </c>
      <c r="BB134" s="368">
        <v>4</v>
      </c>
      <c r="BD134" s="409" t="s">
        <v>220</v>
      </c>
      <c r="BE134" s="413">
        <v>46</v>
      </c>
      <c r="BF134" s="413">
        <v>14</v>
      </c>
      <c r="BG134" s="411"/>
      <c r="BH134" s="413"/>
      <c r="BI134" s="412">
        <f t="shared" si="134"/>
        <v>60</v>
      </c>
      <c r="BJ134" s="413">
        <v>30</v>
      </c>
      <c r="BK134" s="416">
        <v>19</v>
      </c>
      <c r="BL134" s="423">
        <v>14</v>
      </c>
    </row>
    <row r="135" spans="1:78" s="1" customFormat="1" ht="12.65" customHeight="1">
      <c r="A135" s="363" t="s">
        <v>94</v>
      </c>
      <c r="B135" s="375">
        <v>547</v>
      </c>
      <c r="C135" s="375">
        <v>245</v>
      </c>
      <c r="D135" s="375">
        <v>88</v>
      </c>
      <c r="E135" s="375">
        <v>56</v>
      </c>
      <c r="F135" s="375">
        <v>34</v>
      </c>
      <c r="G135" s="375">
        <v>10</v>
      </c>
      <c r="H135" s="375">
        <v>85</v>
      </c>
      <c r="I135" s="375">
        <v>41</v>
      </c>
      <c r="J135" s="375">
        <v>0</v>
      </c>
      <c r="K135" s="375">
        <v>0</v>
      </c>
      <c r="L135" s="375">
        <v>95</v>
      </c>
      <c r="M135" s="375">
        <v>58</v>
      </c>
      <c r="N135" s="375">
        <v>36</v>
      </c>
      <c r="O135" s="375">
        <v>14</v>
      </c>
      <c r="P135" s="375">
        <v>70</v>
      </c>
      <c r="Q135" s="375">
        <v>31</v>
      </c>
      <c r="R135" s="367">
        <f t="shared" si="128"/>
        <v>955</v>
      </c>
      <c r="S135" s="368">
        <f t="shared" si="129"/>
        <v>455</v>
      </c>
      <c r="U135" s="363" t="s">
        <v>94</v>
      </c>
      <c r="V135" s="367">
        <v>24</v>
      </c>
      <c r="W135" s="367">
        <v>13</v>
      </c>
      <c r="X135" s="367">
        <v>3</v>
      </c>
      <c r="Y135" s="367">
        <v>1</v>
      </c>
      <c r="Z135" s="367">
        <v>1</v>
      </c>
      <c r="AA135" s="367">
        <v>0</v>
      </c>
      <c r="AB135" s="367">
        <v>15</v>
      </c>
      <c r="AC135" s="367">
        <v>2</v>
      </c>
      <c r="AD135" s="367">
        <v>0</v>
      </c>
      <c r="AE135" s="367">
        <v>0</v>
      </c>
      <c r="AF135" s="367">
        <v>17</v>
      </c>
      <c r="AG135" s="367">
        <v>9</v>
      </c>
      <c r="AH135" s="367">
        <v>8</v>
      </c>
      <c r="AI135" s="367">
        <v>2</v>
      </c>
      <c r="AJ135" s="367">
        <v>8</v>
      </c>
      <c r="AK135" s="367">
        <v>3</v>
      </c>
      <c r="AL135" s="367">
        <f t="shared" si="130"/>
        <v>76</v>
      </c>
      <c r="AM135" s="368">
        <f t="shared" si="131"/>
        <v>30</v>
      </c>
      <c r="AO135" s="374" t="s">
        <v>94</v>
      </c>
      <c r="AP135" s="366">
        <v>9</v>
      </c>
      <c r="AQ135" s="369">
        <v>2</v>
      </c>
      <c r="AR135" s="366">
        <v>1</v>
      </c>
      <c r="AS135" s="366">
        <v>2</v>
      </c>
      <c r="AT135" s="366"/>
      <c r="AU135" s="366">
        <v>2</v>
      </c>
      <c r="AV135" s="366">
        <v>1</v>
      </c>
      <c r="AW135" s="366">
        <v>1</v>
      </c>
      <c r="AX135" s="369">
        <f t="shared" si="132"/>
        <v>18</v>
      </c>
      <c r="AY135" s="366">
        <v>13</v>
      </c>
      <c r="AZ135" s="366">
        <v>5</v>
      </c>
      <c r="BA135" s="367">
        <f t="shared" si="133"/>
        <v>18</v>
      </c>
      <c r="BB135" s="393">
        <v>2</v>
      </c>
      <c r="BD135" s="409" t="s">
        <v>221</v>
      </c>
      <c r="BE135" s="416">
        <v>28</v>
      </c>
      <c r="BF135" s="416">
        <v>4</v>
      </c>
      <c r="BG135" s="411"/>
      <c r="BH135" s="413"/>
      <c r="BI135" s="412">
        <f t="shared" si="134"/>
        <v>32</v>
      </c>
      <c r="BJ135" s="413">
        <v>16</v>
      </c>
      <c r="BK135" s="416">
        <v>13</v>
      </c>
      <c r="BL135" s="423">
        <v>2</v>
      </c>
    </row>
    <row r="136" spans="1:78" s="1" customFormat="1" ht="12.65" customHeight="1">
      <c r="A136" s="363" t="s">
        <v>95</v>
      </c>
      <c r="B136" s="375">
        <v>298</v>
      </c>
      <c r="C136" s="375">
        <v>148</v>
      </c>
      <c r="D136" s="375">
        <v>33</v>
      </c>
      <c r="E136" s="375">
        <v>22</v>
      </c>
      <c r="F136" s="375">
        <v>28</v>
      </c>
      <c r="G136" s="375">
        <v>6</v>
      </c>
      <c r="H136" s="375">
        <v>108</v>
      </c>
      <c r="I136" s="375">
        <v>56</v>
      </c>
      <c r="J136" s="375">
        <v>0</v>
      </c>
      <c r="K136" s="375">
        <v>0</v>
      </c>
      <c r="L136" s="375">
        <v>68</v>
      </c>
      <c r="M136" s="375">
        <v>37</v>
      </c>
      <c r="N136" s="375">
        <v>12</v>
      </c>
      <c r="O136" s="375">
        <v>8</v>
      </c>
      <c r="P136" s="375">
        <v>77</v>
      </c>
      <c r="Q136" s="375">
        <v>38</v>
      </c>
      <c r="R136" s="367">
        <f t="shared" si="128"/>
        <v>624</v>
      </c>
      <c r="S136" s="368">
        <f t="shared" si="129"/>
        <v>315</v>
      </c>
      <c r="U136" s="363" t="s">
        <v>95</v>
      </c>
      <c r="V136" s="367">
        <v>22</v>
      </c>
      <c r="W136" s="367">
        <v>7</v>
      </c>
      <c r="X136" s="367">
        <v>7</v>
      </c>
      <c r="Y136" s="367">
        <v>4</v>
      </c>
      <c r="Z136" s="367">
        <v>1</v>
      </c>
      <c r="AA136" s="367">
        <v>0</v>
      </c>
      <c r="AB136" s="367">
        <v>15</v>
      </c>
      <c r="AC136" s="367">
        <v>4</v>
      </c>
      <c r="AD136" s="367">
        <v>0</v>
      </c>
      <c r="AE136" s="367">
        <v>0</v>
      </c>
      <c r="AF136" s="367">
        <v>19</v>
      </c>
      <c r="AG136" s="367">
        <v>5</v>
      </c>
      <c r="AH136" s="367">
        <v>4</v>
      </c>
      <c r="AI136" s="367">
        <v>2</v>
      </c>
      <c r="AJ136" s="367">
        <v>19</v>
      </c>
      <c r="AK136" s="367">
        <v>9</v>
      </c>
      <c r="AL136" s="367">
        <f t="shared" si="130"/>
        <v>87</v>
      </c>
      <c r="AM136" s="368">
        <f t="shared" si="131"/>
        <v>31</v>
      </c>
      <c r="AO136" s="363" t="s">
        <v>95</v>
      </c>
      <c r="AP136" s="369">
        <v>7</v>
      </c>
      <c r="AQ136" s="367">
        <v>1</v>
      </c>
      <c r="AR136" s="369">
        <v>1</v>
      </c>
      <c r="AS136" s="369">
        <v>2</v>
      </c>
      <c r="AT136" s="369"/>
      <c r="AU136" s="369">
        <v>1</v>
      </c>
      <c r="AV136" s="369">
        <v>1</v>
      </c>
      <c r="AW136" s="369">
        <v>2</v>
      </c>
      <c r="AX136" s="369">
        <f t="shared" si="132"/>
        <v>15</v>
      </c>
      <c r="AY136" s="369">
        <v>9</v>
      </c>
      <c r="AZ136" s="369">
        <v>2</v>
      </c>
      <c r="BA136" s="367">
        <f t="shared" si="133"/>
        <v>11</v>
      </c>
      <c r="BB136" s="394">
        <v>1</v>
      </c>
      <c r="BD136" s="409" t="s">
        <v>222</v>
      </c>
      <c r="BE136" s="416">
        <v>20</v>
      </c>
      <c r="BF136" s="416">
        <v>4</v>
      </c>
      <c r="BG136" s="411"/>
      <c r="BH136" s="413"/>
      <c r="BI136" s="412">
        <f t="shared" si="134"/>
        <v>24</v>
      </c>
      <c r="BJ136" s="413">
        <v>15</v>
      </c>
      <c r="BK136" s="416">
        <v>5</v>
      </c>
      <c r="BL136" s="423">
        <v>7</v>
      </c>
    </row>
    <row r="137" spans="1:78" s="1" customFormat="1" ht="12.65" customHeight="1">
      <c r="A137" s="362" t="s">
        <v>96</v>
      </c>
      <c r="B137" s="375"/>
      <c r="C137" s="375"/>
      <c r="D137" s="375"/>
      <c r="E137" s="375"/>
      <c r="F137" s="375"/>
      <c r="G137" s="375"/>
      <c r="H137" s="375"/>
      <c r="I137" s="375"/>
      <c r="J137" s="375"/>
      <c r="K137" s="375"/>
      <c r="L137" s="375"/>
      <c r="M137" s="375"/>
      <c r="N137" s="375"/>
      <c r="O137" s="375"/>
      <c r="P137" s="375"/>
      <c r="Q137" s="375"/>
      <c r="R137" s="367">
        <f t="shared" si="128"/>
        <v>0</v>
      </c>
      <c r="S137" s="368">
        <f t="shared" si="129"/>
        <v>0</v>
      </c>
      <c r="U137" s="362" t="s">
        <v>96</v>
      </c>
      <c r="V137" s="379"/>
      <c r="W137" s="379"/>
      <c r="X137" s="379"/>
      <c r="Y137" s="379"/>
      <c r="Z137" s="379"/>
      <c r="AA137" s="379"/>
      <c r="AB137" s="379"/>
      <c r="AC137" s="379"/>
      <c r="AD137" s="379"/>
      <c r="AE137" s="379"/>
      <c r="AF137" s="379"/>
      <c r="AG137" s="379"/>
      <c r="AH137" s="379"/>
      <c r="AI137" s="379"/>
      <c r="AJ137" s="379"/>
      <c r="AK137" s="379"/>
      <c r="AL137" s="367">
        <f t="shared" si="130"/>
        <v>0</v>
      </c>
      <c r="AM137" s="368">
        <f t="shared" si="131"/>
        <v>0</v>
      </c>
      <c r="AO137" s="362" t="s">
        <v>96</v>
      </c>
      <c r="AP137" s="367"/>
      <c r="AQ137" s="390"/>
      <c r="AR137" s="367"/>
      <c r="AS137" s="367"/>
      <c r="AT137" s="367"/>
      <c r="AU137" s="367"/>
      <c r="AV137" s="367"/>
      <c r="AW137" s="367"/>
      <c r="AX137" s="369">
        <f t="shared" si="132"/>
        <v>0</v>
      </c>
      <c r="AY137" s="367"/>
      <c r="AZ137" s="367"/>
      <c r="BA137" s="367">
        <f t="shared" si="133"/>
        <v>0</v>
      </c>
      <c r="BB137" s="368"/>
      <c r="BD137" s="418" t="s">
        <v>96</v>
      </c>
      <c r="BE137" s="411"/>
      <c r="BF137" s="411"/>
      <c r="BG137" s="411"/>
      <c r="BH137" s="411"/>
      <c r="BI137" s="412">
        <f t="shared" si="134"/>
        <v>0</v>
      </c>
      <c r="BJ137" s="411"/>
      <c r="BK137" s="413"/>
      <c r="BL137" s="423"/>
    </row>
    <row r="138" spans="1:78" s="1" customFormat="1" ht="12.65" customHeight="1">
      <c r="A138" s="363" t="s">
        <v>98</v>
      </c>
      <c r="B138" s="375">
        <v>15</v>
      </c>
      <c r="C138" s="375">
        <v>4</v>
      </c>
      <c r="D138" s="375">
        <v>8</v>
      </c>
      <c r="E138" s="375">
        <v>2</v>
      </c>
      <c r="F138" s="375">
        <v>0</v>
      </c>
      <c r="G138" s="375">
        <v>0</v>
      </c>
      <c r="H138" s="375">
        <v>0</v>
      </c>
      <c r="I138" s="375">
        <v>0</v>
      </c>
      <c r="J138" s="375">
        <v>0</v>
      </c>
      <c r="K138" s="375">
        <v>0</v>
      </c>
      <c r="L138" s="375">
        <v>0</v>
      </c>
      <c r="M138" s="375">
        <v>0</v>
      </c>
      <c r="N138" s="375">
        <v>0</v>
      </c>
      <c r="O138" s="375">
        <v>0</v>
      </c>
      <c r="P138" s="375">
        <v>0</v>
      </c>
      <c r="Q138" s="375">
        <v>0</v>
      </c>
      <c r="R138" s="367">
        <f t="shared" si="128"/>
        <v>23</v>
      </c>
      <c r="S138" s="368">
        <f t="shared" si="129"/>
        <v>6</v>
      </c>
      <c r="U138" s="363" t="s">
        <v>98</v>
      </c>
      <c r="V138" s="385">
        <v>15</v>
      </c>
      <c r="W138" s="385">
        <v>4</v>
      </c>
      <c r="X138" s="385">
        <v>8</v>
      </c>
      <c r="Y138" s="385">
        <v>2</v>
      </c>
      <c r="Z138" s="367">
        <v>0</v>
      </c>
      <c r="AA138" s="367">
        <v>0</v>
      </c>
      <c r="AB138" s="367">
        <v>0</v>
      </c>
      <c r="AC138" s="367">
        <v>0</v>
      </c>
      <c r="AD138" s="367">
        <v>0</v>
      </c>
      <c r="AE138" s="367">
        <v>0</v>
      </c>
      <c r="AF138" s="367">
        <v>0</v>
      </c>
      <c r="AG138" s="367">
        <v>0</v>
      </c>
      <c r="AH138" s="367">
        <v>0</v>
      </c>
      <c r="AI138" s="367">
        <v>0</v>
      </c>
      <c r="AJ138" s="367">
        <v>0</v>
      </c>
      <c r="AK138" s="367">
        <v>0</v>
      </c>
      <c r="AL138" s="367">
        <f t="shared" si="130"/>
        <v>23</v>
      </c>
      <c r="AM138" s="368">
        <f t="shared" si="131"/>
        <v>6</v>
      </c>
      <c r="AO138" s="363" t="s">
        <v>98</v>
      </c>
      <c r="AP138" s="367">
        <v>1</v>
      </c>
      <c r="AQ138" s="367">
        <v>1</v>
      </c>
      <c r="AR138" s="367"/>
      <c r="AS138" s="367"/>
      <c r="AT138" s="367"/>
      <c r="AU138" s="367"/>
      <c r="AV138" s="367"/>
      <c r="AW138" s="367"/>
      <c r="AX138" s="369">
        <f t="shared" si="132"/>
        <v>2</v>
      </c>
      <c r="AY138" s="367"/>
      <c r="AZ138" s="367">
        <v>2</v>
      </c>
      <c r="BA138" s="367">
        <f t="shared" si="133"/>
        <v>2</v>
      </c>
      <c r="BB138" s="368">
        <v>1</v>
      </c>
      <c r="BD138" s="435" t="s">
        <v>224</v>
      </c>
      <c r="BE138" s="413">
        <v>3</v>
      </c>
      <c r="BF138" s="413"/>
      <c r="BG138" s="413"/>
      <c r="BH138" s="413"/>
      <c r="BI138" s="412">
        <f t="shared" si="134"/>
        <v>3</v>
      </c>
      <c r="BJ138" s="413"/>
      <c r="BK138" s="413">
        <v>1</v>
      </c>
      <c r="BL138" s="423">
        <v>2</v>
      </c>
    </row>
    <row r="139" spans="1:78" s="1" customFormat="1" ht="12.65" customHeight="1">
      <c r="A139" s="363" t="s">
        <v>99</v>
      </c>
      <c r="B139" s="375">
        <v>72</v>
      </c>
      <c r="C139" s="375">
        <v>28</v>
      </c>
      <c r="D139" s="375">
        <v>27</v>
      </c>
      <c r="E139" s="375">
        <v>11</v>
      </c>
      <c r="F139" s="375">
        <v>0</v>
      </c>
      <c r="G139" s="375">
        <v>0</v>
      </c>
      <c r="H139" s="375">
        <v>0</v>
      </c>
      <c r="I139" s="375">
        <v>0</v>
      </c>
      <c r="J139" s="375">
        <v>0</v>
      </c>
      <c r="K139" s="375">
        <v>0</v>
      </c>
      <c r="L139" s="375">
        <v>18</v>
      </c>
      <c r="M139" s="375">
        <v>10</v>
      </c>
      <c r="N139" s="375">
        <v>0</v>
      </c>
      <c r="O139" s="375">
        <v>0</v>
      </c>
      <c r="P139" s="375">
        <v>0</v>
      </c>
      <c r="Q139" s="375">
        <v>0</v>
      </c>
      <c r="R139" s="367">
        <f t="shared" si="128"/>
        <v>117</v>
      </c>
      <c r="S139" s="368">
        <f t="shared" si="129"/>
        <v>49</v>
      </c>
      <c r="U139" s="363" t="s">
        <v>99</v>
      </c>
      <c r="V139" s="367">
        <v>11</v>
      </c>
      <c r="W139" s="367">
        <v>3</v>
      </c>
      <c r="X139" s="367">
        <v>9</v>
      </c>
      <c r="Y139" s="367">
        <v>2</v>
      </c>
      <c r="Z139" s="367">
        <v>0</v>
      </c>
      <c r="AA139" s="367">
        <v>0</v>
      </c>
      <c r="AB139" s="367">
        <v>0</v>
      </c>
      <c r="AC139" s="367">
        <v>0</v>
      </c>
      <c r="AD139" s="367">
        <v>0</v>
      </c>
      <c r="AE139" s="367">
        <v>0</v>
      </c>
      <c r="AF139" s="367">
        <v>2</v>
      </c>
      <c r="AG139" s="367">
        <v>0</v>
      </c>
      <c r="AH139" s="367">
        <v>0</v>
      </c>
      <c r="AI139" s="367">
        <v>0</v>
      </c>
      <c r="AJ139" s="367">
        <v>0</v>
      </c>
      <c r="AK139" s="367">
        <v>0</v>
      </c>
      <c r="AL139" s="367">
        <f t="shared" si="130"/>
        <v>22</v>
      </c>
      <c r="AM139" s="368">
        <f t="shared" si="131"/>
        <v>5</v>
      </c>
      <c r="AO139" s="363" t="s">
        <v>99</v>
      </c>
      <c r="AP139" s="367">
        <v>2</v>
      </c>
      <c r="AQ139" s="367">
        <v>1</v>
      </c>
      <c r="AR139" s="367"/>
      <c r="AS139" s="367"/>
      <c r="AT139" s="367"/>
      <c r="AU139" s="367">
        <v>1</v>
      </c>
      <c r="AV139" s="367"/>
      <c r="AW139" s="367"/>
      <c r="AX139" s="369">
        <f t="shared" si="132"/>
        <v>4</v>
      </c>
      <c r="AY139" s="367">
        <v>3</v>
      </c>
      <c r="AZ139" s="367"/>
      <c r="BA139" s="367">
        <f t="shared" si="133"/>
        <v>3</v>
      </c>
      <c r="BB139" s="368">
        <v>1</v>
      </c>
      <c r="BD139" s="409" t="s">
        <v>225</v>
      </c>
      <c r="BE139" s="417">
        <v>11</v>
      </c>
      <c r="BF139" s="417"/>
      <c r="BG139" s="417"/>
      <c r="BH139" s="417"/>
      <c r="BI139" s="412">
        <f t="shared" si="134"/>
        <v>11</v>
      </c>
      <c r="BJ139" s="417">
        <v>6</v>
      </c>
      <c r="BK139" s="417"/>
      <c r="BL139" s="414">
        <v>3</v>
      </c>
    </row>
    <row r="140" spans="1:78" s="1" customFormat="1" ht="12.65" customHeight="1" thickBot="1">
      <c r="A140" s="245" t="s">
        <v>100</v>
      </c>
      <c r="B140" s="376">
        <v>135</v>
      </c>
      <c r="C140" s="376">
        <v>44</v>
      </c>
      <c r="D140" s="376">
        <v>43</v>
      </c>
      <c r="E140" s="376">
        <v>25</v>
      </c>
      <c r="F140" s="376">
        <v>0</v>
      </c>
      <c r="G140" s="376">
        <v>0</v>
      </c>
      <c r="H140" s="376">
        <v>50</v>
      </c>
      <c r="I140" s="376">
        <v>14</v>
      </c>
      <c r="J140" s="376">
        <v>0</v>
      </c>
      <c r="K140" s="376">
        <v>0</v>
      </c>
      <c r="L140" s="376">
        <v>35</v>
      </c>
      <c r="M140" s="376">
        <v>11</v>
      </c>
      <c r="N140" s="376">
        <v>0</v>
      </c>
      <c r="O140" s="376">
        <v>0</v>
      </c>
      <c r="P140" s="376">
        <v>39</v>
      </c>
      <c r="Q140" s="376">
        <v>12</v>
      </c>
      <c r="R140" s="372">
        <f t="shared" si="128"/>
        <v>302</v>
      </c>
      <c r="S140" s="373">
        <f t="shared" si="129"/>
        <v>106</v>
      </c>
      <c r="U140" s="245" t="s">
        <v>100</v>
      </c>
      <c r="V140" s="372">
        <v>6</v>
      </c>
      <c r="W140" s="372">
        <v>4</v>
      </c>
      <c r="X140" s="372">
        <v>2</v>
      </c>
      <c r="Y140" s="372">
        <v>1</v>
      </c>
      <c r="Z140" s="372">
        <v>0</v>
      </c>
      <c r="AA140" s="372">
        <v>0</v>
      </c>
      <c r="AB140" s="372">
        <v>0</v>
      </c>
      <c r="AC140" s="372">
        <v>0</v>
      </c>
      <c r="AD140" s="372">
        <v>0</v>
      </c>
      <c r="AE140" s="372">
        <v>0</v>
      </c>
      <c r="AF140" s="372">
        <v>1</v>
      </c>
      <c r="AG140" s="372">
        <v>1</v>
      </c>
      <c r="AH140" s="372">
        <v>0</v>
      </c>
      <c r="AI140" s="372">
        <v>0</v>
      </c>
      <c r="AJ140" s="372">
        <v>2</v>
      </c>
      <c r="AK140" s="372">
        <v>1</v>
      </c>
      <c r="AL140" s="372">
        <f t="shared" si="130"/>
        <v>11</v>
      </c>
      <c r="AM140" s="373">
        <f t="shared" si="131"/>
        <v>7</v>
      </c>
      <c r="AO140" s="245" t="s">
        <v>100</v>
      </c>
      <c r="AP140" s="372">
        <v>3</v>
      </c>
      <c r="AQ140" s="372">
        <v>1</v>
      </c>
      <c r="AR140" s="372"/>
      <c r="AS140" s="372">
        <v>1</v>
      </c>
      <c r="AT140" s="372"/>
      <c r="AU140" s="372">
        <v>1</v>
      </c>
      <c r="AV140" s="372"/>
      <c r="AW140" s="372">
        <v>1</v>
      </c>
      <c r="AX140" s="395">
        <f t="shared" si="132"/>
        <v>7</v>
      </c>
      <c r="AY140" s="372">
        <v>7</v>
      </c>
      <c r="AZ140" s="372">
        <v>0</v>
      </c>
      <c r="BA140" s="372">
        <f t="shared" si="133"/>
        <v>7</v>
      </c>
      <c r="BB140" s="373">
        <v>1</v>
      </c>
      <c r="BD140" s="437" t="s">
        <v>226</v>
      </c>
      <c r="BE140" s="428">
        <v>12</v>
      </c>
      <c r="BF140" s="428">
        <v>1</v>
      </c>
      <c r="BG140" s="428"/>
      <c r="BH140" s="428"/>
      <c r="BI140" s="429">
        <f t="shared" si="134"/>
        <v>13</v>
      </c>
      <c r="BJ140" s="428">
        <v>5</v>
      </c>
      <c r="BK140" s="428"/>
      <c r="BL140" s="442">
        <v>6</v>
      </c>
    </row>
    <row r="141" spans="1:78" s="1" customFormat="1" ht="13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U141" s="4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O141" s="4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D141" s="7"/>
      <c r="BE141" s="9"/>
      <c r="BF141" s="9"/>
      <c r="BG141" s="9"/>
      <c r="BH141" s="9"/>
      <c r="BI141" s="9"/>
      <c r="BJ141" s="9"/>
      <c r="BK141" s="10"/>
      <c r="BL141" s="10"/>
    </row>
    <row r="142" spans="1:78" s="1" customFormat="1" ht="13">
      <c r="A142" s="1138" t="s">
        <v>422</v>
      </c>
      <c r="B142" s="1138"/>
      <c r="C142" s="1138"/>
      <c r="D142" s="1138"/>
      <c r="E142" s="1138"/>
      <c r="F142" s="1138"/>
      <c r="G142" s="1138"/>
      <c r="H142" s="1138"/>
      <c r="I142" s="1138"/>
      <c r="J142" s="1138"/>
      <c r="K142" s="1138"/>
      <c r="L142" s="1138"/>
      <c r="M142" s="1138"/>
      <c r="N142" s="1138"/>
      <c r="O142" s="1138"/>
      <c r="P142" s="1138"/>
      <c r="Q142" s="1138"/>
      <c r="R142" s="1138"/>
      <c r="S142" s="1138"/>
      <c r="U142" s="1138" t="s">
        <v>425</v>
      </c>
      <c r="V142" s="1138"/>
      <c r="W142" s="1138"/>
      <c r="X142" s="1138"/>
      <c r="Y142" s="1138"/>
      <c r="Z142" s="1138"/>
      <c r="AA142" s="1138"/>
      <c r="AB142" s="1138"/>
      <c r="AC142" s="1138"/>
      <c r="AD142" s="1138"/>
      <c r="AE142" s="1138"/>
      <c r="AF142" s="1138"/>
      <c r="AG142" s="1138"/>
      <c r="AH142" s="1138"/>
      <c r="AI142" s="1138"/>
      <c r="AJ142" s="1138"/>
      <c r="AK142" s="1138"/>
      <c r="AL142" s="1138"/>
      <c r="AM142" s="1138"/>
      <c r="AN142" s="31"/>
      <c r="AO142" s="1138" t="s">
        <v>428</v>
      </c>
      <c r="AP142" s="1138"/>
      <c r="AQ142" s="1138"/>
      <c r="AR142" s="1138"/>
      <c r="AS142" s="1138"/>
      <c r="AT142" s="1138"/>
      <c r="AU142" s="1138"/>
      <c r="AV142" s="1138"/>
      <c r="AW142" s="1138"/>
      <c r="AX142" s="1138"/>
      <c r="AY142" s="1138"/>
      <c r="AZ142" s="1138"/>
      <c r="BA142" s="1138"/>
      <c r="BB142" s="1138"/>
      <c r="BC142" s="637"/>
      <c r="BD142" s="1138" t="s">
        <v>431</v>
      </c>
      <c r="BE142" s="1138"/>
      <c r="BF142" s="1138"/>
      <c r="BG142" s="1138"/>
      <c r="BH142" s="1138"/>
      <c r="BI142" s="1138"/>
      <c r="BJ142" s="1138"/>
      <c r="BK142" s="1138"/>
      <c r="BL142" s="1138"/>
      <c r="BM142" s="637"/>
      <c r="BN142" s="637"/>
      <c r="BO142" s="637"/>
      <c r="BP142" s="637"/>
      <c r="BQ142" s="637"/>
      <c r="BR142" s="637"/>
      <c r="BS142" s="637"/>
      <c r="BT142" s="637"/>
      <c r="BU142" s="637"/>
      <c r="BV142" s="637"/>
      <c r="BW142" s="637"/>
      <c r="BX142" s="637"/>
      <c r="BY142" s="637"/>
      <c r="BZ142" s="637"/>
    </row>
    <row r="143" spans="1:78" s="1" customFormat="1" ht="13">
      <c r="A143" s="1183" t="s">
        <v>293</v>
      </c>
      <c r="B143" s="1183"/>
      <c r="C143" s="1183"/>
      <c r="D143" s="1183"/>
      <c r="E143" s="1183"/>
      <c r="F143" s="1183"/>
      <c r="G143" s="1183"/>
      <c r="H143" s="1183"/>
      <c r="I143" s="1183"/>
      <c r="J143" s="1183"/>
      <c r="K143" s="1183"/>
      <c r="L143" s="1183"/>
      <c r="M143" s="1183"/>
      <c r="N143" s="1183"/>
      <c r="O143" s="1183"/>
      <c r="P143" s="1183"/>
      <c r="Q143" s="1183"/>
      <c r="R143" s="1183"/>
      <c r="S143" s="1183"/>
      <c r="U143" s="1183" t="s">
        <v>293</v>
      </c>
      <c r="V143" s="1183"/>
      <c r="W143" s="1183"/>
      <c r="X143" s="1183"/>
      <c r="Y143" s="1183"/>
      <c r="Z143" s="1183"/>
      <c r="AA143" s="1183"/>
      <c r="AB143" s="1183"/>
      <c r="AC143" s="1183"/>
      <c r="AD143" s="1183"/>
      <c r="AE143" s="1183"/>
      <c r="AF143" s="1183"/>
      <c r="AG143" s="1183"/>
      <c r="AH143" s="1183"/>
      <c r="AI143" s="1183"/>
      <c r="AJ143" s="1183"/>
      <c r="AK143" s="1183"/>
      <c r="AL143" s="1183"/>
      <c r="AM143" s="1183"/>
      <c r="AN143" s="14"/>
      <c r="AO143" s="1183" t="s">
        <v>293</v>
      </c>
      <c r="AP143" s="1183"/>
      <c r="AQ143" s="1183"/>
      <c r="AR143" s="1183"/>
      <c r="AS143" s="1183"/>
      <c r="AT143" s="1183"/>
      <c r="AU143" s="1183"/>
      <c r="AV143" s="1183"/>
      <c r="AW143" s="1183"/>
      <c r="AX143" s="1183"/>
      <c r="AY143" s="1183"/>
      <c r="AZ143" s="1183"/>
      <c r="BA143" s="1183"/>
      <c r="BB143" s="1183"/>
      <c r="BC143" s="446"/>
      <c r="BD143" s="1183" t="s">
        <v>293</v>
      </c>
      <c r="BE143" s="1183"/>
      <c r="BF143" s="1183"/>
      <c r="BG143" s="1183"/>
      <c r="BH143" s="1183"/>
      <c r="BI143" s="1183"/>
      <c r="BJ143" s="1183"/>
      <c r="BK143" s="1183"/>
      <c r="BL143" s="118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</row>
    <row r="144" spans="1:78" s="1" customFormat="1" ht="8.25" customHeight="1" thickBo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s="1" customFormat="1" ht="15" customHeight="1">
      <c r="A145" s="1216" t="s">
        <v>0</v>
      </c>
      <c r="B145" s="1225" t="s">
        <v>270</v>
      </c>
      <c r="C145" s="1226"/>
      <c r="D145" s="1227" t="s">
        <v>271</v>
      </c>
      <c r="E145" s="1226"/>
      <c r="F145" s="1227" t="s">
        <v>272</v>
      </c>
      <c r="G145" s="1226"/>
      <c r="H145" s="1227" t="s">
        <v>273</v>
      </c>
      <c r="I145" s="1226"/>
      <c r="J145" s="1227" t="s">
        <v>274</v>
      </c>
      <c r="K145" s="1226"/>
      <c r="L145" s="1227" t="s">
        <v>275</v>
      </c>
      <c r="M145" s="1226"/>
      <c r="N145" s="1227" t="s">
        <v>276</v>
      </c>
      <c r="O145" s="1226"/>
      <c r="P145" s="1227" t="s">
        <v>277</v>
      </c>
      <c r="Q145" s="1226"/>
      <c r="R145" s="1227" t="s">
        <v>1</v>
      </c>
      <c r="S145" s="1228"/>
      <c r="U145" s="1216" t="s">
        <v>0</v>
      </c>
      <c r="V145" s="1232" t="s">
        <v>270</v>
      </c>
      <c r="W145" s="1233"/>
      <c r="X145" s="1234" t="s">
        <v>271</v>
      </c>
      <c r="Y145" s="1233"/>
      <c r="Z145" s="1234" t="s">
        <v>272</v>
      </c>
      <c r="AA145" s="1233"/>
      <c r="AB145" s="1234" t="s">
        <v>273</v>
      </c>
      <c r="AC145" s="1233"/>
      <c r="AD145" s="1234" t="s">
        <v>274</v>
      </c>
      <c r="AE145" s="1233"/>
      <c r="AF145" s="1234" t="s">
        <v>275</v>
      </c>
      <c r="AG145" s="1233"/>
      <c r="AH145" s="1234" t="s">
        <v>276</v>
      </c>
      <c r="AI145" s="1233"/>
      <c r="AJ145" s="1234" t="s">
        <v>277</v>
      </c>
      <c r="AK145" s="1233"/>
      <c r="AL145" s="1234" t="s">
        <v>1</v>
      </c>
      <c r="AM145" s="1235"/>
      <c r="AO145" s="1229" t="s">
        <v>0</v>
      </c>
      <c r="AP145" s="1231" t="s">
        <v>358</v>
      </c>
      <c r="AQ145" s="1231"/>
      <c r="AR145" s="1231"/>
      <c r="AS145" s="1231"/>
      <c r="AT145" s="1231"/>
      <c r="AU145" s="1231"/>
      <c r="AV145" s="1231"/>
      <c r="AW145" s="1231"/>
      <c r="AX145" s="1231"/>
      <c r="AY145" s="1134" t="s">
        <v>323</v>
      </c>
      <c r="AZ145" s="1222"/>
      <c r="BA145" s="1123"/>
      <c r="BB145" s="1220" t="s">
        <v>324</v>
      </c>
      <c r="BD145" s="1239" t="s">
        <v>0</v>
      </c>
      <c r="BE145" s="1236" t="s">
        <v>291</v>
      </c>
      <c r="BF145" s="1236"/>
      <c r="BG145" s="1236"/>
      <c r="BH145" s="1236"/>
      <c r="BI145" s="1236"/>
      <c r="BJ145" s="1236"/>
      <c r="BK145" s="1237" t="s">
        <v>257</v>
      </c>
      <c r="BL145" s="1238"/>
    </row>
    <row r="146" spans="1:64" s="1" customFormat="1" ht="39">
      <c r="A146" s="1217"/>
      <c r="B146" s="129" t="s">
        <v>313</v>
      </c>
      <c r="C146" s="129" t="s">
        <v>314</v>
      </c>
      <c r="D146" s="129" t="s">
        <v>313</v>
      </c>
      <c r="E146" s="129" t="s">
        <v>314</v>
      </c>
      <c r="F146" s="129" t="s">
        <v>313</v>
      </c>
      <c r="G146" s="129" t="s">
        <v>314</v>
      </c>
      <c r="H146" s="129" t="s">
        <v>313</v>
      </c>
      <c r="I146" s="261" t="s">
        <v>314</v>
      </c>
      <c r="J146" s="729" t="s">
        <v>393</v>
      </c>
      <c r="K146" s="730" t="s">
        <v>314</v>
      </c>
      <c r="L146" s="681" t="s">
        <v>313</v>
      </c>
      <c r="M146" s="129" t="s">
        <v>314</v>
      </c>
      <c r="N146" s="129" t="s">
        <v>313</v>
      </c>
      <c r="O146" s="129" t="s">
        <v>314</v>
      </c>
      <c r="P146" s="129" t="s">
        <v>313</v>
      </c>
      <c r="Q146" s="129" t="s">
        <v>314</v>
      </c>
      <c r="R146" s="129" t="s">
        <v>313</v>
      </c>
      <c r="S146" s="704" t="s">
        <v>314</v>
      </c>
      <c r="U146" s="1217"/>
      <c r="V146" s="129" t="s">
        <v>313</v>
      </c>
      <c r="W146" s="129" t="s">
        <v>314</v>
      </c>
      <c r="X146" s="129" t="s">
        <v>313</v>
      </c>
      <c r="Y146" s="129" t="s">
        <v>314</v>
      </c>
      <c r="Z146" s="129" t="s">
        <v>313</v>
      </c>
      <c r="AA146" s="129" t="s">
        <v>314</v>
      </c>
      <c r="AB146" s="129" t="s">
        <v>313</v>
      </c>
      <c r="AC146" s="261" t="s">
        <v>314</v>
      </c>
      <c r="AD146" s="729" t="s">
        <v>393</v>
      </c>
      <c r="AE146" s="730" t="s">
        <v>314</v>
      </c>
      <c r="AF146" s="681" t="s">
        <v>313</v>
      </c>
      <c r="AG146" s="129" t="s">
        <v>314</v>
      </c>
      <c r="AH146" s="129" t="s">
        <v>313</v>
      </c>
      <c r="AI146" s="129" t="s">
        <v>314</v>
      </c>
      <c r="AJ146" s="129" t="s">
        <v>313</v>
      </c>
      <c r="AK146" s="129" t="s">
        <v>314</v>
      </c>
      <c r="AL146" s="129" t="s">
        <v>313</v>
      </c>
      <c r="AM146" s="704" t="s">
        <v>314</v>
      </c>
      <c r="AO146" s="1230"/>
      <c r="AP146" s="387" t="s">
        <v>270</v>
      </c>
      <c r="AQ146" s="387" t="s">
        <v>283</v>
      </c>
      <c r="AR146" s="387" t="s">
        <v>284</v>
      </c>
      <c r="AS146" s="387" t="s">
        <v>285</v>
      </c>
      <c r="AT146" s="387" t="s">
        <v>286</v>
      </c>
      <c r="AU146" s="387" t="s">
        <v>287</v>
      </c>
      <c r="AV146" s="387" t="s">
        <v>288</v>
      </c>
      <c r="AW146" s="387" t="s">
        <v>289</v>
      </c>
      <c r="AX146" s="387" t="s">
        <v>1</v>
      </c>
      <c r="AY146" s="490" t="s">
        <v>474</v>
      </c>
      <c r="AZ146" s="490" t="s">
        <v>475</v>
      </c>
      <c r="BA146" s="129" t="s">
        <v>1</v>
      </c>
      <c r="BB146" s="1221"/>
      <c r="BD146" s="1240"/>
      <c r="BE146" s="406" t="s">
        <v>258</v>
      </c>
      <c r="BF146" s="406" t="s">
        <v>259</v>
      </c>
      <c r="BG146" s="407" t="s">
        <v>327</v>
      </c>
      <c r="BH146" s="407" t="s">
        <v>261</v>
      </c>
      <c r="BI146" s="407" t="s">
        <v>1</v>
      </c>
      <c r="BJ146" s="407" t="s">
        <v>262</v>
      </c>
      <c r="BK146" s="407" t="s">
        <v>263</v>
      </c>
      <c r="BL146" s="408" t="s">
        <v>264</v>
      </c>
    </row>
    <row r="147" spans="1:64" s="1" customFormat="1" ht="11.9" customHeight="1">
      <c r="A147" s="362" t="s">
        <v>102</v>
      </c>
      <c r="B147" s="375"/>
      <c r="C147" s="375"/>
      <c r="D147" s="375"/>
      <c r="E147" s="375"/>
      <c r="F147" s="375"/>
      <c r="G147" s="375"/>
      <c r="H147" s="375"/>
      <c r="I147" s="375"/>
      <c r="J147" s="375"/>
      <c r="K147" s="375"/>
      <c r="L147" s="375"/>
      <c r="M147" s="375"/>
      <c r="N147" s="375"/>
      <c r="O147" s="375"/>
      <c r="P147" s="375"/>
      <c r="Q147" s="375"/>
      <c r="R147" s="375"/>
      <c r="S147" s="377"/>
      <c r="U147" s="362" t="s">
        <v>102</v>
      </c>
      <c r="V147" s="379"/>
      <c r="W147" s="379"/>
      <c r="X147" s="379"/>
      <c r="Y147" s="379"/>
      <c r="Z147" s="379"/>
      <c r="AA147" s="379"/>
      <c r="AB147" s="379"/>
      <c r="AC147" s="379"/>
      <c r="AD147" s="379"/>
      <c r="AE147" s="379"/>
      <c r="AF147" s="379"/>
      <c r="AG147" s="379"/>
      <c r="AH147" s="379"/>
      <c r="AI147" s="379"/>
      <c r="AJ147" s="379"/>
      <c r="AK147" s="379"/>
      <c r="AL147" s="379"/>
      <c r="AM147" s="380"/>
      <c r="AO147" s="362" t="s">
        <v>102</v>
      </c>
      <c r="AP147" s="367"/>
      <c r="AQ147" s="367"/>
      <c r="AR147" s="367"/>
      <c r="AS147" s="367"/>
      <c r="AT147" s="367"/>
      <c r="AU147" s="367"/>
      <c r="AV147" s="367"/>
      <c r="AW147" s="367"/>
      <c r="AX147" s="367"/>
      <c r="AY147" s="367"/>
      <c r="AZ147" s="367"/>
      <c r="BA147" s="367"/>
      <c r="BB147" s="368"/>
      <c r="BD147" s="418" t="s">
        <v>102</v>
      </c>
      <c r="BE147" s="411"/>
      <c r="BF147" s="411"/>
      <c r="BG147" s="411"/>
      <c r="BH147" s="411"/>
      <c r="BI147" s="411"/>
      <c r="BJ147" s="411"/>
      <c r="BK147" s="411"/>
      <c r="BL147" s="419"/>
    </row>
    <row r="148" spans="1:64" s="1" customFormat="1" ht="11.9" customHeight="1">
      <c r="A148" s="363" t="s">
        <v>103</v>
      </c>
      <c r="B148" s="375">
        <v>237</v>
      </c>
      <c r="C148" s="375">
        <v>94</v>
      </c>
      <c r="D148" s="375">
        <v>85</v>
      </c>
      <c r="E148" s="375">
        <v>34</v>
      </c>
      <c r="F148" s="375">
        <v>0</v>
      </c>
      <c r="G148" s="375">
        <v>0</v>
      </c>
      <c r="H148" s="375">
        <v>40</v>
      </c>
      <c r="I148" s="375">
        <v>14</v>
      </c>
      <c r="J148" s="375">
        <v>0</v>
      </c>
      <c r="K148" s="375">
        <v>0</v>
      </c>
      <c r="L148" s="375">
        <v>110</v>
      </c>
      <c r="M148" s="375">
        <v>53</v>
      </c>
      <c r="N148" s="375">
        <v>0</v>
      </c>
      <c r="O148" s="375">
        <v>0</v>
      </c>
      <c r="P148" s="375">
        <v>15</v>
      </c>
      <c r="Q148" s="375">
        <v>8</v>
      </c>
      <c r="R148" s="367">
        <f t="shared" ref="R148:R180" si="135">+B148+D148+F148+H148+J148+L148+N148+P148</f>
        <v>487</v>
      </c>
      <c r="S148" s="368">
        <f t="shared" ref="S148:S180" si="136">+C148+E148+G148+I148+K148+M148+O148+Q148</f>
        <v>203</v>
      </c>
      <c r="U148" s="363" t="s">
        <v>103</v>
      </c>
      <c r="V148" s="367">
        <v>17</v>
      </c>
      <c r="W148" s="367">
        <v>6</v>
      </c>
      <c r="X148" s="367">
        <v>11</v>
      </c>
      <c r="Y148" s="367">
        <v>7</v>
      </c>
      <c r="Z148" s="367">
        <v>0</v>
      </c>
      <c r="AA148" s="367">
        <v>0</v>
      </c>
      <c r="AB148" s="367">
        <v>6</v>
      </c>
      <c r="AC148" s="367">
        <v>3</v>
      </c>
      <c r="AD148" s="367">
        <v>0</v>
      </c>
      <c r="AE148" s="367">
        <v>0</v>
      </c>
      <c r="AF148" s="367">
        <v>27</v>
      </c>
      <c r="AG148" s="367">
        <v>12</v>
      </c>
      <c r="AH148" s="367">
        <v>0</v>
      </c>
      <c r="AI148" s="367">
        <v>0</v>
      </c>
      <c r="AJ148" s="367">
        <v>6</v>
      </c>
      <c r="AK148" s="367">
        <v>3</v>
      </c>
      <c r="AL148" s="367">
        <f t="shared" ref="AL148:AL180" si="137">+V148+X148+Z148+AB148+AD148+AF148+AH148+AJ148</f>
        <v>67</v>
      </c>
      <c r="AM148" s="368">
        <f t="shared" ref="AM148:AM180" si="138">+W148+Y148+AA148+AC148+AE148+AG148+AI148+AK148</f>
        <v>31</v>
      </c>
      <c r="AO148" s="363" t="s">
        <v>103</v>
      </c>
      <c r="AP148" s="367">
        <v>5</v>
      </c>
      <c r="AQ148" s="367">
        <v>2</v>
      </c>
      <c r="AR148" s="367"/>
      <c r="AS148" s="367">
        <v>1</v>
      </c>
      <c r="AT148" s="367"/>
      <c r="AU148" s="367">
        <v>2</v>
      </c>
      <c r="AV148" s="367"/>
      <c r="AW148" s="367">
        <v>1</v>
      </c>
      <c r="AX148" s="367">
        <f>SUM(AP148:AW148)</f>
        <v>11</v>
      </c>
      <c r="AY148" s="367">
        <v>13</v>
      </c>
      <c r="AZ148" s="367">
        <v>0</v>
      </c>
      <c r="BA148" s="367">
        <f>SUM(AY148:AZ148)</f>
        <v>13</v>
      </c>
      <c r="BB148" s="368">
        <v>1</v>
      </c>
      <c r="BD148" s="409" t="s">
        <v>228</v>
      </c>
      <c r="BE148" s="443">
        <v>14</v>
      </c>
      <c r="BF148" s="443"/>
      <c r="BG148" s="443">
        <v>2</v>
      </c>
      <c r="BH148" s="443"/>
      <c r="BI148" s="412">
        <f>+BE148+BF148+BH148+BG148</f>
        <v>16</v>
      </c>
      <c r="BJ148" s="443">
        <v>6</v>
      </c>
      <c r="BK148" s="443">
        <v>14</v>
      </c>
      <c r="BL148" s="444">
        <v>2</v>
      </c>
    </row>
    <row r="149" spans="1:64" s="1" customFormat="1" ht="11.9" customHeight="1">
      <c r="A149" s="363" t="s">
        <v>104</v>
      </c>
      <c r="B149" s="375">
        <v>169</v>
      </c>
      <c r="C149" s="375">
        <v>55</v>
      </c>
      <c r="D149" s="375">
        <v>49</v>
      </c>
      <c r="E149" s="375">
        <v>26</v>
      </c>
      <c r="F149" s="375">
        <v>0</v>
      </c>
      <c r="G149" s="375">
        <v>0</v>
      </c>
      <c r="H149" s="375">
        <v>59</v>
      </c>
      <c r="I149" s="375">
        <v>12</v>
      </c>
      <c r="J149" s="375">
        <v>0</v>
      </c>
      <c r="K149" s="375">
        <v>0</v>
      </c>
      <c r="L149" s="375">
        <v>50</v>
      </c>
      <c r="M149" s="375">
        <v>18</v>
      </c>
      <c r="N149" s="375">
        <v>0</v>
      </c>
      <c r="O149" s="375">
        <v>0</v>
      </c>
      <c r="P149" s="375">
        <v>25</v>
      </c>
      <c r="Q149" s="375">
        <v>4</v>
      </c>
      <c r="R149" s="367">
        <f t="shared" si="135"/>
        <v>352</v>
      </c>
      <c r="S149" s="368">
        <f t="shared" si="136"/>
        <v>115</v>
      </c>
      <c r="U149" s="363" t="s">
        <v>104</v>
      </c>
      <c r="V149" s="367">
        <v>9</v>
      </c>
      <c r="W149" s="367">
        <v>2</v>
      </c>
      <c r="X149" s="367">
        <v>0</v>
      </c>
      <c r="Y149" s="367">
        <v>0</v>
      </c>
      <c r="Z149" s="367">
        <v>0</v>
      </c>
      <c r="AA149" s="367">
        <v>0</v>
      </c>
      <c r="AB149" s="367">
        <v>6</v>
      </c>
      <c r="AC149" s="367">
        <v>0</v>
      </c>
      <c r="AD149" s="367">
        <v>0</v>
      </c>
      <c r="AE149" s="367">
        <v>0</v>
      </c>
      <c r="AF149" s="367">
        <v>12</v>
      </c>
      <c r="AG149" s="367">
        <v>2</v>
      </c>
      <c r="AH149" s="367">
        <v>0</v>
      </c>
      <c r="AI149" s="367">
        <v>0</v>
      </c>
      <c r="AJ149" s="367">
        <v>6</v>
      </c>
      <c r="AK149" s="367">
        <v>1</v>
      </c>
      <c r="AL149" s="367">
        <f t="shared" si="137"/>
        <v>33</v>
      </c>
      <c r="AM149" s="368">
        <f t="shared" si="138"/>
        <v>5</v>
      </c>
      <c r="AO149" s="363" t="s">
        <v>104</v>
      </c>
      <c r="AP149" s="367">
        <v>3</v>
      </c>
      <c r="AQ149" s="367">
        <v>1</v>
      </c>
      <c r="AR149" s="367"/>
      <c r="AS149" s="367">
        <v>1</v>
      </c>
      <c r="AT149" s="367"/>
      <c r="AU149" s="367">
        <v>1</v>
      </c>
      <c r="AV149" s="367"/>
      <c r="AW149" s="367">
        <v>1</v>
      </c>
      <c r="AX149" s="367">
        <f t="shared" ref="AX149:AX180" si="139">SUM(AP149:AW149)</f>
        <v>7</v>
      </c>
      <c r="AY149" s="367">
        <v>7</v>
      </c>
      <c r="AZ149" s="367">
        <v>0</v>
      </c>
      <c r="BA149" s="367">
        <f t="shared" ref="BA149:BA180" si="140">SUM(AY149:AZ149)</f>
        <v>7</v>
      </c>
      <c r="BB149" s="368">
        <v>1</v>
      </c>
      <c r="BD149" s="409" t="s">
        <v>229</v>
      </c>
      <c r="BE149" s="443">
        <v>12</v>
      </c>
      <c r="BF149" s="443"/>
      <c r="BG149" s="443"/>
      <c r="BH149" s="443"/>
      <c r="BI149" s="412">
        <f t="shared" ref="BI149:BI180" si="141">+BE149+BF149+BH149+BG149</f>
        <v>12</v>
      </c>
      <c r="BJ149" s="443">
        <v>4</v>
      </c>
      <c r="BK149" s="443">
        <v>6</v>
      </c>
      <c r="BL149" s="444">
        <v>3</v>
      </c>
    </row>
    <row r="150" spans="1:64" s="1" customFormat="1" ht="11.9" customHeight="1">
      <c r="A150" s="363" t="s">
        <v>105</v>
      </c>
      <c r="B150" s="375">
        <v>171</v>
      </c>
      <c r="C150" s="375">
        <v>75</v>
      </c>
      <c r="D150" s="375">
        <v>52</v>
      </c>
      <c r="E150" s="375">
        <v>19</v>
      </c>
      <c r="F150" s="375">
        <v>0</v>
      </c>
      <c r="G150" s="375">
        <v>0</v>
      </c>
      <c r="H150" s="375">
        <v>23</v>
      </c>
      <c r="I150" s="375">
        <v>5</v>
      </c>
      <c r="J150" s="375">
        <v>0</v>
      </c>
      <c r="K150" s="375">
        <v>0</v>
      </c>
      <c r="L150" s="375">
        <v>63</v>
      </c>
      <c r="M150" s="375">
        <v>32</v>
      </c>
      <c r="N150" s="375">
        <v>0</v>
      </c>
      <c r="O150" s="375">
        <v>0</v>
      </c>
      <c r="P150" s="375">
        <v>14</v>
      </c>
      <c r="Q150" s="375">
        <v>5</v>
      </c>
      <c r="R150" s="367">
        <f t="shared" si="135"/>
        <v>323</v>
      </c>
      <c r="S150" s="368">
        <f t="shared" si="136"/>
        <v>136</v>
      </c>
      <c r="U150" s="363" t="s">
        <v>105</v>
      </c>
      <c r="V150" s="367">
        <v>22</v>
      </c>
      <c r="W150" s="367">
        <v>10</v>
      </c>
      <c r="X150" s="367">
        <v>19</v>
      </c>
      <c r="Y150" s="367">
        <v>8</v>
      </c>
      <c r="Z150" s="367">
        <v>0</v>
      </c>
      <c r="AA150" s="367">
        <v>0</v>
      </c>
      <c r="AB150" s="367">
        <v>2</v>
      </c>
      <c r="AC150" s="367">
        <v>1</v>
      </c>
      <c r="AD150" s="367">
        <v>0</v>
      </c>
      <c r="AE150" s="367">
        <v>0</v>
      </c>
      <c r="AF150" s="367">
        <v>26</v>
      </c>
      <c r="AG150" s="367">
        <v>14</v>
      </c>
      <c r="AH150" s="367">
        <v>0</v>
      </c>
      <c r="AI150" s="367">
        <v>0</v>
      </c>
      <c r="AJ150" s="367">
        <v>7</v>
      </c>
      <c r="AK150" s="367">
        <v>2</v>
      </c>
      <c r="AL150" s="367">
        <f t="shared" si="137"/>
        <v>76</v>
      </c>
      <c r="AM150" s="368">
        <f t="shared" si="138"/>
        <v>35</v>
      </c>
      <c r="AO150" s="363" t="s">
        <v>105</v>
      </c>
      <c r="AP150" s="367">
        <v>3</v>
      </c>
      <c r="AQ150" s="367">
        <v>1</v>
      </c>
      <c r="AR150" s="367"/>
      <c r="AS150" s="367">
        <v>1</v>
      </c>
      <c r="AT150" s="367"/>
      <c r="AU150" s="367">
        <v>1</v>
      </c>
      <c r="AV150" s="367"/>
      <c r="AW150" s="367">
        <v>1</v>
      </c>
      <c r="AX150" s="367">
        <f t="shared" si="139"/>
        <v>7</v>
      </c>
      <c r="AY150" s="388">
        <v>5</v>
      </c>
      <c r="AZ150" s="388">
        <v>0</v>
      </c>
      <c r="BA150" s="388">
        <f t="shared" si="140"/>
        <v>5</v>
      </c>
      <c r="BB150" s="389">
        <v>1</v>
      </c>
      <c r="BD150" s="409" t="s">
        <v>230</v>
      </c>
      <c r="BE150" s="443">
        <v>14</v>
      </c>
      <c r="BF150" s="443"/>
      <c r="BG150" s="443"/>
      <c r="BH150" s="443"/>
      <c r="BI150" s="412">
        <f t="shared" si="141"/>
        <v>14</v>
      </c>
      <c r="BJ150" s="443">
        <v>4</v>
      </c>
      <c r="BK150" s="443"/>
      <c r="BL150" s="444">
        <v>3</v>
      </c>
    </row>
    <row r="151" spans="1:64" s="1" customFormat="1" ht="11.9" customHeight="1">
      <c r="A151" s="363" t="s">
        <v>106</v>
      </c>
      <c r="B151" s="375">
        <v>118</v>
      </c>
      <c r="C151" s="375">
        <v>45</v>
      </c>
      <c r="D151" s="375">
        <v>31</v>
      </c>
      <c r="E151" s="375">
        <v>18</v>
      </c>
      <c r="F151" s="375">
        <v>0</v>
      </c>
      <c r="G151" s="375">
        <v>0</v>
      </c>
      <c r="H151" s="375">
        <v>25</v>
      </c>
      <c r="I151" s="375">
        <v>6</v>
      </c>
      <c r="J151" s="375">
        <v>0</v>
      </c>
      <c r="K151" s="375">
        <v>0</v>
      </c>
      <c r="L151" s="375">
        <v>33</v>
      </c>
      <c r="M151" s="375">
        <v>18</v>
      </c>
      <c r="N151" s="375">
        <v>0</v>
      </c>
      <c r="O151" s="375">
        <v>0</v>
      </c>
      <c r="P151" s="375">
        <v>18</v>
      </c>
      <c r="Q151" s="375">
        <v>4</v>
      </c>
      <c r="R151" s="367">
        <f t="shared" si="135"/>
        <v>225</v>
      </c>
      <c r="S151" s="368">
        <f t="shared" si="136"/>
        <v>91</v>
      </c>
      <c r="U151" s="363" t="s">
        <v>106</v>
      </c>
      <c r="V151" s="367">
        <v>26</v>
      </c>
      <c r="W151" s="367">
        <v>16</v>
      </c>
      <c r="X151" s="367">
        <v>2</v>
      </c>
      <c r="Y151" s="367">
        <v>2</v>
      </c>
      <c r="Z151" s="367">
        <v>0</v>
      </c>
      <c r="AA151" s="367">
        <v>0</v>
      </c>
      <c r="AB151" s="367">
        <v>4</v>
      </c>
      <c r="AC151" s="367">
        <v>0</v>
      </c>
      <c r="AD151" s="367">
        <v>0</v>
      </c>
      <c r="AE151" s="367">
        <v>0</v>
      </c>
      <c r="AF151" s="367">
        <v>6</v>
      </c>
      <c r="AG151" s="367">
        <v>3</v>
      </c>
      <c r="AH151" s="367">
        <v>0</v>
      </c>
      <c r="AI151" s="367">
        <v>0</v>
      </c>
      <c r="AJ151" s="367">
        <v>5</v>
      </c>
      <c r="AK151" s="367">
        <v>1</v>
      </c>
      <c r="AL151" s="367">
        <f t="shared" si="137"/>
        <v>43</v>
      </c>
      <c r="AM151" s="368">
        <f t="shared" si="138"/>
        <v>22</v>
      </c>
      <c r="AO151" s="363" t="s">
        <v>106</v>
      </c>
      <c r="AP151" s="367">
        <v>3</v>
      </c>
      <c r="AQ151" s="367">
        <v>1</v>
      </c>
      <c r="AR151" s="367"/>
      <c r="AS151" s="367">
        <v>1</v>
      </c>
      <c r="AT151" s="367"/>
      <c r="AU151" s="367">
        <v>1</v>
      </c>
      <c r="AV151" s="367"/>
      <c r="AW151" s="367">
        <v>1</v>
      </c>
      <c r="AX151" s="367">
        <f t="shared" si="139"/>
        <v>7</v>
      </c>
      <c r="AY151" s="367">
        <v>7</v>
      </c>
      <c r="AZ151" s="367">
        <v>0</v>
      </c>
      <c r="BA151" s="367">
        <f t="shared" si="140"/>
        <v>7</v>
      </c>
      <c r="BB151" s="368">
        <v>1</v>
      </c>
      <c r="BD151" s="409" t="s">
        <v>231</v>
      </c>
      <c r="BE151" s="443">
        <v>15</v>
      </c>
      <c r="BF151" s="443"/>
      <c r="BG151" s="445"/>
      <c r="BH151" s="443"/>
      <c r="BI151" s="412">
        <f t="shared" si="141"/>
        <v>15</v>
      </c>
      <c r="BJ151" s="443">
        <v>7</v>
      </c>
      <c r="BK151" s="443">
        <v>1</v>
      </c>
      <c r="BL151" s="444">
        <v>4</v>
      </c>
    </row>
    <row r="152" spans="1:64" s="1" customFormat="1" ht="11.9" customHeight="1">
      <c r="A152" s="363" t="s">
        <v>107</v>
      </c>
      <c r="B152" s="375">
        <v>483</v>
      </c>
      <c r="C152" s="375">
        <v>206</v>
      </c>
      <c r="D152" s="375">
        <v>103</v>
      </c>
      <c r="E152" s="375">
        <v>73</v>
      </c>
      <c r="F152" s="375">
        <v>45</v>
      </c>
      <c r="G152" s="375">
        <v>12</v>
      </c>
      <c r="H152" s="375">
        <v>90</v>
      </c>
      <c r="I152" s="375">
        <v>27</v>
      </c>
      <c r="J152" s="375">
        <v>0</v>
      </c>
      <c r="K152" s="375">
        <v>0</v>
      </c>
      <c r="L152" s="375">
        <v>98</v>
      </c>
      <c r="M152" s="375">
        <v>49</v>
      </c>
      <c r="N152" s="375">
        <v>35</v>
      </c>
      <c r="O152" s="375">
        <v>5</v>
      </c>
      <c r="P152" s="375">
        <v>47</v>
      </c>
      <c r="Q152" s="375">
        <v>10</v>
      </c>
      <c r="R152" s="367">
        <f t="shared" si="135"/>
        <v>901</v>
      </c>
      <c r="S152" s="368">
        <f t="shared" si="136"/>
        <v>382</v>
      </c>
      <c r="U152" s="363" t="s">
        <v>107</v>
      </c>
      <c r="V152" s="367">
        <v>14</v>
      </c>
      <c r="W152" s="367">
        <v>11</v>
      </c>
      <c r="X152" s="367">
        <v>1</v>
      </c>
      <c r="Y152" s="367">
        <v>1</v>
      </c>
      <c r="Z152" s="367">
        <v>0</v>
      </c>
      <c r="AA152" s="367">
        <v>0</v>
      </c>
      <c r="AB152" s="367">
        <v>5</v>
      </c>
      <c r="AC152" s="367">
        <v>0</v>
      </c>
      <c r="AD152" s="367">
        <v>0</v>
      </c>
      <c r="AE152" s="367">
        <v>0</v>
      </c>
      <c r="AF152" s="367">
        <v>10</v>
      </c>
      <c r="AG152" s="367">
        <v>5</v>
      </c>
      <c r="AH152" s="367">
        <v>7</v>
      </c>
      <c r="AI152" s="367">
        <v>2</v>
      </c>
      <c r="AJ152" s="367">
        <v>6</v>
      </c>
      <c r="AK152" s="367">
        <v>0</v>
      </c>
      <c r="AL152" s="367">
        <f t="shared" si="137"/>
        <v>43</v>
      </c>
      <c r="AM152" s="368">
        <f t="shared" si="138"/>
        <v>19</v>
      </c>
      <c r="AO152" s="363" t="s">
        <v>107</v>
      </c>
      <c r="AP152" s="367">
        <v>6</v>
      </c>
      <c r="AQ152" s="367">
        <v>2</v>
      </c>
      <c r="AR152" s="367">
        <v>1</v>
      </c>
      <c r="AS152" s="367">
        <v>2</v>
      </c>
      <c r="AT152" s="367"/>
      <c r="AU152" s="367">
        <v>2</v>
      </c>
      <c r="AV152" s="367">
        <v>1</v>
      </c>
      <c r="AW152" s="367">
        <v>1</v>
      </c>
      <c r="AX152" s="367">
        <f t="shared" si="139"/>
        <v>15</v>
      </c>
      <c r="AY152" s="367">
        <v>19</v>
      </c>
      <c r="AZ152" s="367">
        <v>0</v>
      </c>
      <c r="BA152" s="367">
        <f t="shared" si="140"/>
        <v>19</v>
      </c>
      <c r="BB152" s="368">
        <v>1</v>
      </c>
      <c r="BD152" s="409" t="s">
        <v>232</v>
      </c>
      <c r="BE152" s="443">
        <v>25</v>
      </c>
      <c r="BF152" s="443"/>
      <c r="BG152" s="443"/>
      <c r="BH152" s="443"/>
      <c r="BI152" s="412">
        <f t="shared" si="141"/>
        <v>25</v>
      </c>
      <c r="BJ152" s="443">
        <v>11</v>
      </c>
      <c r="BK152" s="443">
        <v>15</v>
      </c>
      <c r="BL152" s="444">
        <v>1</v>
      </c>
    </row>
    <row r="153" spans="1:64" s="1" customFormat="1" ht="11.9" customHeight="1">
      <c r="A153" s="362" t="s">
        <v>108</v>
      </c>
      <c r="B153" s="375"/>
      <c r="C153" s="375"/>
      <c r="D153" s="375"/>
      <c r="E153" s="375"/>
      <c r="F153" s="375"/>
      <c r="G153" s="375"/>
      <c r="H153" s="375"/>
      <c r="I153" s="375"/>
      <c r="J153" s="375"/>
      <c r="K153" s="375"/>
      <c r="L153" s="375"/>
      <c r="M153" s="375"/>
      <c r="N153" s="375"/>
      <c r="O153" s="375"/>
      <c r="P153" s="375"/>
      <c r="Q153" s="375"/>
      <c r="R153" s="367">
        <f t="shared" si="135"/>
        <v>0</v>
      </c>
      <c r="S153" s="368">
        <f t="shared" si="136"/>
        <v>0</v>
      </c>
      <c r="U153" s="362" t="s">
        <v>108</v>
      </c>
      <c r="V153" s="379"/>
      <c r="W153" s="379"/>
      <c r="X153" s="379"/>
      <c r="Y153" s="379"/>
      <c r="Z153" s="379"/>
      <c r="AA153" s="379"/>
      <c r="AB153" s="379"/>
      <c r="AC153" s="379"/>
      <c r="AD153" s="379"/>
      <c r="AE153" s="379"/>
      <c r="AF153" s="379"/>
      <c r="AG153" s="379"/>
      <c r="AH153" s="379"/>
      <c r="AI153" s="379"/>
      <c r="AJ153" s="379"/>
      <c r="AK153" s="379"/>
      <c r="AL153" s="367">
        <f t="shared" si="137"/>
        <v>0</v>
      </c>
      <c r="AM153" s="368">
        <f t="shared" si="138"/>
        <v>0</v>
      </c>
      <c r="AO153" s="362" t="s">
        <v>108</v>
      </c>
      <c r="AP153" s="367"/>
      <c r="AQ153" s="390"/>
      <c r="AR153" s="367"/>
      <c r="AS153" s="367"/>
      <c r="AT153" s="367"/>
      <c r="AU153" s="367"/>
      <c r="AV153" s="367"/>
      <c r="AW153" s="367"/>
      <c r="AX153" s="367">
        <f t="shared" si="139"/>
        <v>0</v>
      </c>
      <c r="AY153" s="367"/>
      <c r="AZ153" s="367"/>
      <c r="BA153" s="367">
        <f t="shared" si="140"/>
        <v>0</v>
      </c>
      <c r="BB153" s="368"/>
      <c r="BD153" s="418" t="s">
        <v>108</v>
      </c>
      <c r="BE153" s="443"/>
      <c r="BF153" s="443"/>
      <c r="BG153" s="443"/>
      <c r="BH153" s="443"/>
      <c r="BI153" s="412">
        <f t="shared" si="141"/>
        <v>0</v>
      </c>
      <c r="BJ153" s="443"/>
      <c r="BK153" s="443"/>
      <c r="BL153" s="444"/>
    </row>
    <row r="154" spans="1:64" s="1" customFormat="1" ht="11.9" customHeight="1">
      <c r="A154" s="363" t="s">
        <v>109</v>
      </c>
      <c r="B154" s="375">
        <v>447</v>
      </c>
      <c r="C154" s="375">
        <v>160</v>
      </c>
      <c r="D154" s="375">
        <v>143</v>
      </c>
      <c r="E154" s="375">
        <v>50</v>
      </c>
      <c r="F154" s="375">
        <v>18</v>
      </c>
      <c r="G154" s="375">
        <v>2</v>
      </c>
      <c r="H154" s="375">
        <v>57</v>
      </c>
      <c r="I154" s="375">
        <v>21</v>
      </c>
      <c r="J154" s="375">
        <v>0</v>
      </c>
      <c r="K154" s="375">
        <v>0</v>
      </c>
      <c r="L154" s="375">
        <v>163</v>
      </c>
      <c r="M154" s="375">
        <v>44</v>
      </c>
      <c r="N154" s="375">
        <v>10</v>
      </c>
      <c r="O154" s="375">
        <v>0</v>
      </c>
      <c r="P154" s="375">
        <v>96</v>
      </c>
      <c r="Q154" s="375">
        <v>31</v>
      </c>
      <c r="R154" s="367">
        <f t="shared" si="135"/>
        <v>934</v>
      </c>
      <c r="S154" s="368">
        <f t="shared" si="136"/>
        <v>308</v>
      </c>
      <c r="U154" s="363" t="s">
        <v>109</v>
      </c>
      <c r="V154" s="367">
        <v>6</v>
      </c>
      <c r="W154" s="367">
        <v>1</v>
      </c>
      <c r="X154" s="367">
        <v>0</v>
      </c>
      <c r="Y154" s="367">
        <v>0</v>
      </c>
      <c r="Z154" s="367">
        <v>2</v>
      </c>
      <c r="AA154" s="367">
        <v>0</v>
      </c>
      <c r="AB154" s="367">
        <v>9</v>
      </c>
      <c r="AC154" s="367">
        <v>1</v>
      </c>
      <c r="AD154" s="367">
        <v>0</v>
      </c>
      <c r="AE154" s="367">
        <v>0</v>
      </c>
      <c r="AF154" s="367">
        <v>22</v>
      </c>
      <c r="AG154" s="367">
        <v>7</v>
      </c>
      <c r="AH154" s="367">
        <v>1</v>
      </c>
      <c r="AI154" s="367">
        <v>0</v>
      </c>
      <c r="AJ154" s="367">
        <v>24</v>
      </c>
      <c r="AK154" s="367">
        <v>5</v>
      </c>
      <c r="AL154" s="367">
        <f t="shared" si="137"/>
        <v>64</v>
      </c>
      <c r="AM154" s="368">
        <f t="shared" si="138"/>
        <v>14</v>
      </c>
      <c r="AO154" s="363" t="s">
        <v>109</v>
      </c>
      <c r="AP154" s="367">
        <v>7</v>
      </c>
      <c r="AQ154" s="367">
        <v>3</v>
      </c>
      <c r="AR154" s="367">
        <v>1</v>
      </c>
      <c r="AS154" s="367">
        <v>1</v>
      </c>
      <c r="AT154" s="367"/>
      <c r="AU154" s="367">
        <v>3</v>
      </c>
      <c r="AV154" s="367">
        <v>1</v>
      </c>
      <c r="AW154" s="367">
        <v>2</v>
      </c>
      <c r="AX154" s="367">
        <f t="shared" si="139"/>
        <v>18</v>
      </c>
      <c r="AY154" s="367">
        <v>9</v>
      </c>
      <c r="AZ154" s="367">
        <v>4</v>
      </c>
      <c r="BA154" s="367">
        <f t="shared" si="140"/>
        <v>13</v>
      </c>
      <c r="BB154" s="368">
        <v>1</v>
      </c>
      <c r="BD154" s="409" t="s">
        <v>233</v>
      </c>
      <c r="BE154" s="443">
        <v>21</v>
      </c>
      <c r="BF154" s="443">
        <v>3</v>
      </c>
      <c r="BG154" s="443"/>
      <c r="BH154" s="443">
        <v>1</v>
      </c>
      <c r="BI154" s="412">
        <f t="shared" si="141"/>
        <v>25</v>
      </c>
      <c r="BJ154" s="443">
        <v>2</v>
      </c>
      <c r="BK154" s="421">
        <v>2</v>
      </c>
      <c r="BL154" s="422">
        <v>5</v>
      </c>
    </row>
    <row r="155" spans="1:64" s="1" customFormat="1" ht="11.9" customHeight="1">
      <c r="A155" s="363" t="s">
        <v>110</v>
      </c>
      <c r="B155" s="375">
        <v>954</v>
      </c>
      <c r="C155" s="375">
        <v>393</v>
      </c>
      <c r="D155" s="375">
        <v>234</v>
      </c>
      <c r="E155" s="375">
        <v>120</v>
      </c>
      <c r="F155" s="375">
        <v>35</v>
      </c>
      <c r="G155" s="375">
        <v>2</v>
      </c>
      <c r="H155" s="375">
        <v>300</v>
      </c>
      <c r="I155" s="375">
        <v>112</v>
      </c>
      <c r="J155" s="375">
        <v>0</v>
      </c>
      <c r="K155" s="375">
        <v>0</v>
      </c>
      <c r="L155" s="375">
        <v>250</v>
      </c>
      <c r="M155" s="375">
        <v>118</v>
      </c>
      <c r="N155" s="375">
        <v>30</v>
      </c>
      <c r="O155" s="375">
        <v>5</v>
      </c>
      <c r="P155" s="375">
        <v>158</v>
      </c>
      <c r="Q155" s="375">
        <v>55</v>
      </c>
      <c r="R155" s="367">
        <f t="shared" si="135"/>
        <v>1961</v>
      </c>
      <c r="S155" s="368">
        <f t="shared" si="136"/>
        <v>805</v>
      </c>
      <c r="U155" s="363" t="s">
        <v>110</v>
      </c>
      <c r="V155" s="367">
        <v>48</v>
      </c>
      <c r="W155" s="367">
        <v>11</v>
      </c>
      <c r="X155" s="367">
        <v>17</v>
      </c>
      <c r="Y155" s="367">
        <v>10</v>
      </c>
      <c r="Z155" s="367">
        <v>5</v>
      </c>
      <c r="AA155" s="367">
        <v>0</v>
      </c>
      <c r="AB155" s="367">
        <v>74</v>
      </c>
      <c r="AC155" s="367">
        <v>24</v>
      </c>
      <c r="AD155" s="367">
        <v>0</v>
      </c>
      <c r="AE155" s="367">
        <v>0</v>
      </c>
      <c r="AF155" s="367">
        <v>36</v>
      </c>
      <c r="AG155" s="367">
        <v>21</v>
      </c>
      <c r="AH155" s="367">
        <v>7</v>
      </c>
      <c r="AI155" s="367">
        <v>1</v>
      </c>
      <c r="AJ155" s="367">
        <v>28</v>
      </c>
      <c r="AK155" s="367">
        <v>5</v>
      </c>
      <c r="AL155" s="367">
        <f t="shared" si="137"/>
        <v>215</v>
      </c>
      <c r="AM155" s="368">
        <f t="shared" si="138"/>
        <v>72</v>
      </c>
      <c r="AO155" s="363" t="s">
        <v>110</v>
      </c>
      <c r="AP155" s="367">
        <v>14</v>
      </c>
      <c r="AQ155" s="367">
        <v>4</v>
      </c>
      <c r="AR155" s="367">
        <v>1</v>
      </c>
      <c r="AS155" s="367">
        <v>5</v>
      </c>
      <c r="AT155" s="367"/>
      <c r="AU155" s="367">
        <v>4</v>
      </c>
      <c r="AV155" s="367">
        <v>1</v>
      </c>
      <c r="AW155" s="367">
        <v>3</v>
      </c>
      <c r="AX155" s="367">
        <f t="shared" si="139"/>
        <v>32</v>
      </c>
      <c r="AY155" s="367">
        <v>25</v>
      </c>
      <c r="AZ155" s="367">
        <v>0</v>
      </c>
      <c r="BA155" s="367">
        <f t="shared" si="140"/>
        <v>25</v>
      </c>
      <c r="BB155" s="368">
        <v>1</v>
      </c>
      <c r="BD155" s="409" t="s">
        <v>234</v>
      </c>
      <c r="BE155" s="443">
        <v>30</v>
      </c>
      <c r="BF155" s="443">
        <v>6</v>
      </c>
      <c r="BG155" s="443"/>
      <c r="BH155" s="443"/>
      <c r="BI155" s="412">
        <f t="shared" si="141"/>
        <v>36</v>
      </c>
      <c r="BJ155" s="443">
        <v>15</v>
      </c>
      <c r="BK155" s="421">
        <v>6</v>
      </c>
      <c r="BL155" s="422">
        <v>4</v>
      </c>
    </row>
    <row r="156" spans="1:64" s="1" customFormat="1" ht="11.9" customHeight="1">
      <c r="A156" s="363" t="s">
        <v>111</v>
      </c>
      <c r="B156" s="375">
        <v>809</v>
      </c>
      <c r="C156" s="375">
        <v>248</v>
      </c>
      <c r="D156" s="375">
        <v>86</v>
      </c>
      <c r="E156" s="375">
        <v>46</v>
      </c>
      <c r="F156" s="375">
        <v>26</v>
      </c>
      <c r="G156" s="375">
        <v>4</v>
      </c>
      <c r="H156" s="375">
        <v>232</v>
      </c>
      <c r="I156" s="375">
        <v>40</v>
      </c>
      <c r="J156" s="375">
        <v>0</v>
      </c>
      <c r="K156" s="375">
        <v>0</v>
      </c>
      <c r="L156" s="375">
        <v>260</v>
      </c>
      <c r="M156" s="375">
        <v>152</v>
      </c>
      <c r="N156" s="375">
        <v>10</v>
      </c>
      <c r="O156" s="375">
        <v>1</v>
      </c>
      <c r="P156" s="375">
        <v>123</v>
      </c>
      <c r="Q156" s="375">
        <v>48</v>
      </c>
      <c r="R156" s="367">
        <f t="shared" si="135"/>
        <v>1546</v>
      </c>
      <c r="S156" s="368">
        <f t="shared" si="136"/>
        <v>539</v>
      </c>
      <c r="U156" s="363" t="s">
        <v>111</v>
      </c>
      <c r="V156" s="367">
        <v>0</v>
      </c>
      <c r="W156" s="367">
        <v>0</v>
      </c>
      <c r="X156" s="367">
        <v>0</v>
      </c>
      <c r="Y156" s="367">
        <v>0</v>
      </c>
      <c r="Z156" s="367">
        <v>0</v>
      </c>
      <c r="AA156" s="367">
        <v>0</v>
      </c>
      <c r="AB156" s="367">
        <v>0</v>
      </c>
      <c r="AC156" s="367">
        <v>0</v>
      </c>
      <c r="AD156" s="367">
        <v>0</v>
      </c>
      <c r="AE156" s="367">
        <v>0</v>
      </c>
      <c r="AF156" s="367">
        <v>3</v>
      </c>
      <c r="AG156" s="367">
        <v>3</v>
      </c>
      <c r="AH156" s="367">
        <v>0</v>
      </c>
      <c r="AI156" s="367">
        <v>0</v>
      </c>
      <c r="AJ156" s="367">
        <v>12</v>
      </c>
      <c r="AK156" s="367">
        <v>3</v>
      </c>
      <c r="AL156" s="367">
        <f t="shared" si="137"/>
        <v>15</v>
      </c>
      <c r="AM156" s="368">
        <f t="shared" si="138"/>
        <v>6</v>
      </c>
      <c r="AO156" s="363" t="s">
        <v>111</v>
      </c>
      <c r="AP156" s="367">
        <v>13</v>
      </c>
      <c r="AQ156" s="367">
        <v>2</v>
      </c>
      <c r="AR156" s="367">
        <v>1</v>
      </c>
      <c r="AS156" s="367">
        <v>4</v>
      </c>
      <c r="AT156" s="367"/>
      <c r="AU156" s="367">
        <v>4</v>
      </c>
      <c r="AV156" s="367">
        <v>1</v>
      </c>
      <c r="AW156" s="367">
        <v>3</v>
      </c>
      <c r="AX156" s="367">
        <f t="shared" si="139"/>
        <v>28</v>
      </c>
      <c r="AY156" s="367">
        <v>28</v>
      </c>
      <c r="AZ156" s="367">
        <v>3</v>
      </c>
      <c r="BA156" s="367">
        <f t="shared" si="140"/>
        <v>31</v>
      </c>
      <c r="BB156" s="368">
        <v>2</v>
      </c>
      <c r="BD156" s="409" t="s">
        <v>235</v>
      </c>
      <c r="BE156" s="443">
        <v>30</v>
      </c>
      <c r="BF156" s="443">
        <v>16</v>
      </c>
      <c r="BG156" s="443"/>
      <c r="BH156" s="443"/>
      <c r="BI156" s="412">
        <f t="shared" si="141"/>
        <v>46</v>
      </c>
      <c r="BJ156" s="443">
        <v>17</v>
      </c>
      <c r="BK156" s="421"/>
      <c r="BL156" s="422">
        <v>9</v>
      </c>
    </row>
    <row r="157" spans="1:64" s="1" customFormat="1" ht="11.9" customHeight="1">
      <c r="A157" s="363" t="s">
        <v>112</v>
      </c>
      <c r="B157" s="375">
        <v>0</v>
      </c>
      <c r="C157" s="375">
        <v>0</v>
      </c>
      <c r="D157" s="375">
        <v>0</v>
      </c>
      <c r="E157" s="375">
        <v>0</v>
      </c>
      <c r="F157" s="375">
        <v>0</v>
      </c>
      <c r="G157" s="375">
        <v>0</v>
      </c>
      <c r="H157" s="375">
        <v>0</v>
      </c>
      <c r="I157" s="375">
        <v>0</v>
      </c>
      <c r="J157" s="375">
        <v>0</v>
      </c>
      <c r="K157" s="375">
        <v>0</v>
      </c>
      <c r="L157" s="375">
        <v>0</v>
      </c>
      <c r="M157" s="375">
        <v>0</v>
      </c>
      <c r="N157" s="375">
        <v>0</v>
      </c>
      <c r="O157" s="375">
        <v>0</v>
      </c>
      <c r="P157" s="375">
        <v>0</v>
      </c>
      <c r="Q157" s="375">
        <v>0</v>
      </c>
      <c r="R157" s="367">
        <f t="shared" si="135"/>
        <v>0</v>
      </c>
      <c r="S157" s="368">
        <f t="shared" si="136"/>
        <v>0</v>
      </c>
      <c r="U157" s="363" t="s">
        <v>112</v>
      </c>
      <c r="V157" s="367">
        <v>0</v>
      </c>
      <c r="W157" s="367">
        <v>0</v>
      </c>
      <c r="X157" s="367">
        <v>0</v>
      </c>
      <c r="Y157" s="367">
        <v>0</v>
      </c>
      <c r="Z157" s="367">
        <v>0</v>
      </c>
      <c r="AA157" s="367">
        <v>0</v>
      </c>
      <c r="AB157" s="367">
        <v>0</v>
      </c>
      <c r="AC157" s="367">
        <v>0</v>
      </c>
      <c r="AD157" s="367">
        <v>0</v>
      </c>
      <c r="AE157" s="367">
        <v>0</v>
      </c>
      <c r="AF157" s="367">
        <v>0</v>
      </c>
      <c r="AG157" s="367">
        <v>0</v>
      </c>
      <c r="AH157" s="367">
        <v>0</v>
      </c>
      <c r="AI157" s="367">
        <v>0</v>
      </c>
      <c r="AJ157" s="367">
        <v>0</v>
      </c>
      <c r="AK157" s="367">
        <v>0</v>
      </c>
      <c r="AL157" s="367">
        <f t="shared" si="137"/>
        <v>0</v>
      </c>
      <c r="AM157" s="368">
        <f t="shared" si="138"/>
        <v>0</v>
      </c>
      <c r="AO157" s="363" t="s">
        <v>112</v>
      </c>
      <c r="AP157" s="367"/>
      <c r="AQ157" s="390"/>
      <c r="AR157" s="367"/>
      <c r="AS157" s="367"/>
      <c r="AT157" s="367"/>
      <c r="AU157" s="367"/>
      <c r="AV157" s="367"/>
      <c r="AW157" s="367"/>
      <c r="AX157" s="367">
        <f t="shared" si="139"/>
        <v>0</v>
      </c>
      <c r="AY157" s="367"/>
      <c r="AZ157" s="367"/>
      <c r="BA157" s="367">
        <f t="shared" si="140"/>
        <v>0</v>
      </c>
      <c r="BB157" s="368">
        <v>0</v>
      </c>
      <c r="BD157" s="409" t="s">
        <v>236</v>
      </c>
      <c r="BE157" s="443">
        <v>19</v>
      </c>
      <c r="BF157" s="443">
        <v>2</v>
      </c>
      <c r="BG157" s="443"/>
      <c r="BH157" s="443"/>
      <c r="BI157" s="412">
        <f t="shared" si="141"/>
        <v>21</v>
      </c>
      <c r="BJ157" s="443">
        <v>5</v>
      </c>
      <c r="BK157" s="421">
        <v>4</v>
      </c>
      <c r="BL157" s="422"/>
    </row>
    <row r="158" spans="1:64" s="1" customFormat="1" ht="11.9" customHeight="1">
      <c r="A158" s="362" t="s">
        <v>113</v>
      </c>
      <c r="B158" s="375"/>
      <c r="C158" s="375"/>
      <c r="D158" s="375"/>
      <c r="E158" s="375"/>
      <c r="F158" s="375"/>
      <c r="G158" s="375"/>
      <c r="H158" s="375"/>
      <c r="I158" s="375"/>
      <c r="J158" s="375"/>
      <c r="K158" s="375"/>
      <c r="L158" s="375"/>
      <c r="M158" s="375"/>
      <c r="N158" s="375"/>
      <c r="O158" s="375"/>
      <c r="P158" s="375"/>
      <c r="Q158" s="375"/>
      <c r="R158" s="367">
        <f t="shared" si="135"/>
        <v>0</v>
      </c>
      <c r="S158" s="368">
        <f t="shared" si="136"/>
        <v>0</v>
      </c>
      <c r="U158" s="362" t="s">
        <v>113</v>
      </c>
      <c r="V158" s="379"/>
      <c r="W158" s="379"/>
      <c r="X158" s="379"/>
      <c r="Y158" s="379"/>
      <c r="Z158" s="379"/>
      <c r="AA158" s="379"/>
      <c r="AB158" s="379"/>
      <c r="AC158" s="379"/>
      <c r="AD158" s="379"/>
      <c r="AE158" s="379"/>
      <c r="AF158" s="379"/>
      <c r="AG158" s="379"/>
      <c r="AH158" s="379"/>
      <c r="AI158" s="379"/>
      <c r="AJ158" s="379"/>
      <c r="AK158" s="379"/>
      <c r="AL158" s="367">
        <f t="shared" si="137"/>
        <v>0</v>
      </c>
      <c r="AM158" s="368">
        <f t="shared" si="138"/>
        <v>0</v>
      </c>
      <c r="AO158" s="362" t="s">
        <v>113</v>
      </c>
      <c r="AP158" s="367"/>
      <c r="AQ158" s="367"/>
      <c r="AR158" s="367"/>
      <c r="AS158" s="367"/>
      <c r="AT158" s="367"/>
      <c r="AU158" s="367"/>
      <c r="AV158" s="367"/>
      <c r="AW158" s="367"/>
      <c r="AX158" s="367">
        <f t="shared" si="139"/>
        <v>0</v>
      </c>
      <c r="AY158" s="367"/>
      <c r="AZ158" s="367"/>
      <c r="BA158" s="367">
        <f t="shared" si="140"/>
        <v>0</v>
      </c>
      <c r="BB158" s="368"/>
      <c r="BD158" s="418" t="s">
        <v>113</v>
      </c>
      <c r="BE158" s="443"/>
      <c r="BF158" s="443"/>
      <c r="BG158" s="443"/>
      <c r="BH158" s="443"/>
      <c r="BI158" s="412">
        <f t="shared" si="141"/>
        <v>0</v>
      </c>
      <c r="BJ158" s="443"/>
      <c r="BK158" s="443"/>
      <c r="BL158" s="444"/>
    </row>
    <row r="159" spans="1:64" s="1" customFormat="1" ht="11.9" customHeight="1">
      <c r="A159" s="363" t="s">
        <v>114</v>
      </c>
      <c r="B159" s="375">
        <v>142</v>
      </c>
      <c r="C159" s="375">
        <v>50</v>
      </c>
      <c r="D159" s="375">
        <v>27</v>
      </c>
      <c r="E159" s="375">
        <v>13</v>
      </c>
      <c r="F159" s="375">
        <v>0</v>
      </c>
      <c r="G159" s="375">
        <v>0</v>
      </c>
      <c r="H159" s="375">
        <v>25</v>
      </c>
      <c r="I159" s="375">
        <v>9</v>
      </c>
      <c r="J159" s="375">
        <v>0</v>
      </c>
      <c r="K159" s="375">
        <v>0</v>
      </c>
      <c r="L159" s="375">
        <v>39</v>
      </c>
      <c r="M159" s="375">
        <v>19</v>
      </c>
      <c r="N159" s="375">
        <v>0</v>
      </c>
      <c r="O159" s="375">
        <v>0</v>
      </c>
      <c r="P159" s="375">
        <v>4</v>
      </c>
      <c r="Q159" s="375">
        <v>1</v>
      </c>
      <c r="R159" s="367">
        <f t="shared" si="135"/>
        <v>237</v>
      </c>
      <c r="S159" s="368">
        <f t="shared" si="136"/>
        <v>92</v>
      </c>
      <c r="U159" s="363" t="s">
        <v>114</v>
      </c>
      <c r="V159" s="367">
        <v>11</v>
      </c>
      <c r="W159" s="367">
        <v>1</v>
      </c>
      <c r="X159" s="367">
        <v>0</v>
      </c>
      <c r="Y159" s="367">
        <v>0</v>
      </c>
      <c r="Z159" s="367">
        <v>0</v>
      </c>
      <c r="AA159" s="367">
        <v>0</v>
      </c>
      <c r="AB159" s="367">
        <v>1</v>
      </c>
      <c r="AC159" s="367">
        <v>0</v>
      </c>
      <c r="AD159" s="367">
        <v>0</v>
      </c>
      <c r="AE159" s="367">
        <v>0</v>
      </c>
      <c r="AF159" s="367">
        <v>8</v>
      </c>
      <c r="AG159" s="367">
        <v>2</v>
      </c>
      <c r="AH159" s="367">
        <v>0</v>
      </c>
      <c r="AI159" s="367">
        <v>0</v>
      </c>
      <c r="AJ159" s="367">
        <v>1</v>
      </c>
      <c r="AK159" s="367">
        <v>0</v>
      </c>
      <c r="AL159" s="367">
        <f t="shared" si="137"/>
        <v>21</v>
      </c>
      <c r="AM159" s="368">
        <f t="shared" si="138"/>
        <v>3</v>
      </c>
      <c r="AO159" s="363" t="s">
        <v>114</v>
      </c>
      <c r="AP159" s="367">
        <v>3</v>
      </c>
      <c r="AQ159" s="367">
        <v>1</v>
      </c>
      <c r="AR159" s="367"/>
      <c r="AS159" s="367">
        <v>1</v>
      </c>
      <c r="AT159" s="367"/>
      <c r="AU159" s="367">
        <v>1</v>
      </c>
      <c r="AV159" s="367"/>
      <c r="AW159" s="367">
        <v>1</v>
      </c>
      <c r="AX159" s="367">
        <f t="shared" si="139"/>
        <v>7</v>
      </c>
      <c r="AY159" s="367">
        <v>10</v>
      </c>
      <c r="AZ159" s="367">
        <v>1</v>
      </c>
      <c r="BA159" s="367">
        <f t="shared" si="140"/>
        <v>11</v>
      </c>
      <c r="BB159" s="368">
        <v>2</v>
      </c>
      <c r="BD159" s="409" t="s">
        <v>237</v>
      </c>
      <c r="BE159" s="443">
        <v>8</v>
      </c>
      <c r="BF159" s="443">
        <v>2</v>
      </c>
      <c r="BG159" s="443"/>
      <c r="BH159" s="443"/>
      <c r="BI159" s="412">
        <f t="shared" si="141"/>
        <v>10</v>
      </c>
      <c r="BJ159" s="443">
        <v>2</v>
      </c>
      <c r="BK159" s="443">
        <v>1</v>
      </c>
      <c r="BL159" s="444">
        <v>3</v>
      </c>
    </row>
    <row r="160" spans="1:64" s="1" customFormat="1" ht="11.9" customHeight="1">
      <c r="A160" s="363" t="s">
        <v>115</v>
      </c>
      <c r="B160" s="375">
        <v>1105</v>
      </c>
      <c r="C160" s="375">
        <v>519</v>
      </c>
      <c r="D160" s="375">
        <v>82</v>
      </c>
      <c r="E160" s="375">
        <v>39</v>
      </c>
      <c r="F160" s="375">
        <v>9</v>
      </c>
      <c r="G160" s="375">
        <v>2</v>
      </c>
      <c r="H160" s="375">
        <v>22</v>
      </c>
      <c r="I160" s="375">
        <v>5</v>
      </c>
      <c r="J160" s="375">
        <v>72</v>
      </c>
      <c r="K160" s="375">
        <v>27</v>
      </c>
      <c r="L160" s="375">
        <v>11</v>
      </c>
      <c r="M160" s="375">
        <v>1</v>
      </c>
      <c r="N160" s="375">
        <v>81</v>
      </c>
      <c r="O160" s="375">
        <v>11</v>
      </c>
      <c r="P160" s="375">
        <v>0</v>
      </c>
      <c r="Q160" s="375">
        <v>0</v>
      </c>
      <c r="R160" s="367">
        <f t="shared" si="135"/>
        <v>1382</v>
      </c>
      <c r="S160" s="368">
        <f t="shared" si="136"/>
        <v>604</v>
      </c>
      <c r="U160" s="363" t="s">
        <v>115</v>
      </c>
      <c r="V160" s="367">
        <v>21</v>
      </c>
      <c r="W160" s="367">
        <v>11</v>
      </c>
      <c r="X160" s="367">
        <v>9</v>
      </c>
      <c r="Y160" s="367">
        <v>4</v>
      </c>
      <c r="Z160" s="367">
        <v>0</v>
      </c>
      <c r="AA160" s="367">
        <v>0</v>
      </c>
      <c r="AB160" s="367">
        <v>8</v>
      </c>
      <c r="AC160" s="367">
        <v>3</v>
      </c>
      <c r="AD160" s="367">
        <v>15</v>
      </c>
      <c r="AE160" s="367">
        <v>8</v>
      </c>
      <c r="AF160" s="367">
        <v>0</v>
      </c>
      <c r="AG160" s="367">
        <v>0</v>
      </c>
      <c r="AH160" s="367">
        <v>17</v>
      </c>
      <c r="AI160" s="367">
        <v>6</v>
      </c>
      <c r="AJ160" s="367">
        <v>0</v>
      </c>
      <c r="AK160" s="367">
        <v>0</v>
      </c>
      <c r="AL160" s="367">
        <f t="shared" si="137"/>
        <v>70</v>
      </c>
      <c r="AM160" s="368">
        <f t="shared" si="138"/>
        <v>32</v>
      </c>
      <c r="AO160" s="363" t="s">
        <v>115</v>
      </c>
      <c r="AP160" s="367">
        <v>14</v>
      </c>
      <c r="AQ160" s="367">
        <v>1</v>
      </c>
      <c r="AR160" s="367">
        <v>1</v>
      </c>
      <c r="AS160" s="367">
        <v>1</v>
      </c>
      <c r="AT160" s="367">
        <v>1</v>
      </c>
      <c r="AU160" s="367">
        <v>3</v>
      </c>
      <c r="AV160" s="367">
        <v>1</v>
      </c>
      <c r="AW160" s="367"/>
      <c r="AX160" s="367">
        <f t="shared" si="139"/>
        <v>22</v>
      </c>
      <c r="AY160" s="367">
        <v>17</v>
      </c>
      <c r="AZ160" s="367">
        <v>2</v>
      </c>
      <c r="BA160" s="367">
        <f t="shared" si="140"/>
        <v>19</v>
      </c>
      <c r="BB160" s="368">
        <v>2</v>
      </c>
      <c r="BD160" s="409" t="s">
        <v>238</v>
      </c>
      <c r="BE160" s="443">
        <v>21</v>
      </c>
      <c r="BF160" s="443"/>
      <c r="BG160" s="443"/>
      <c r="BH160" s="443"/>
      <c r="BI160" s="412">
        <f t="shared" si="141"/>
        <v>21</v>
      </c>
      <c r="BJ160" s="443">
        <v>3</v>
      </c>
      <c r="BK160" s="443"/>
      <c r="BL160" s="444">
        <v>12</v>
      </c>
    </row>
    <row r="161" spans="1:64" s="1" customFormat="1" ht="11.9" customHeight="1">
      <c r="A161" s="363" t="s">
        <v>116</v>
      </c>
      <c r="B161" s="375">
        <v>738</v>
      </c>
      <c r="C161" s="375">
        <v>321</v>
      </c>
      <c r="D161" s="375">
        <v>79</v>
      </c>
      <c r="E161" s="375">
        <v>49</v>
      </c>
      <c r="F161" s="375">
        <v>22</v>
      </c>
      <c r="G161" s="375">
        <v>4</v>
      </c>
      <c r="H161" s="375">
        <v>405</v>
      </c>
      <c r="I161" s="375">
        <v>50</v>
      </c>
      <c r="J161" s="375">
        <v>0</v>
      </c>
      <c r="K161" s="375">
        <v>0</v>
      </c>
      <c r="L161" s="375">
        <v>200</v>
      </c>
      <c r="M161" s="375">
        <v>109</v>
      </c>
      <c r="N161" s="375">
        <v>6</v>
      </c>
      <c r="O161" s="375">
        <v>2</v>
      </c>
      <c r="P161" s="375">
        <v>169</v>
      </c>
      <c r="Q161" s="375">
        <v>44</v>
      </c>
      <c r="R161" s="367">
        <f t="shared" si="135"/>
        <v>1619</v>
      </c>
      <c r="S161" s="368">
        <f t="shared" si="136"/>
        <v>579</v>
      </c>
      <c r="U161" s="363" t="s">
        <v>116</v>
      </c>
      <c r="V161" s="367">
        <v>61</v>
      </c>
      <c r="W161" s="367">
        <v>25</v>
      </c>
      <c r="X161" s="367">
        <v>29</v>
      </c>
      <c r="Y161" s="367">
        <v>20</v>
      </c>
      <c r="Z161" s="367">
        <v>0</v>
      </c>
      <c r="AA161" s="367">
        <v>0</v>
      </c>
      <c r="AB161" s="367">
        <v>51</v>
      </c>
      <c r="AC161" s="367">
        <v>17</v>
      </c>
      <c r="AD161" s="367">
        <v>0</v>
      </c>
      <c r="AE161" s="367">
        <v>0</v>
      </c>
      <c r="AF161" s="367">
        <v>73</v>
      </c>
      <c r="AG161" s="367">
        <v>44</v>
      </c>
      <c r="AH161" s="367">
        <v>0</v>
      </c>
      <c r="AI161" s="367">
        <v>0</v>
      </c>
      <c r="AJ161" s="367">
        <v>80</v>
      </c>
      <c r="AK161" s="367">
        <v>15</v>
      </c>
      <c r="AL161" s="367">
        <f t="shared" si="137"/>
        <v>294</v>
      </c>
      <c r="AM161" s="368">
        <f t="shared" si="138"/>
        <v>121</v>
      </c>
      <c r="AO161" s="363" t="s">
        <v>116</v>
      </c>
      <c r="AP161" s="367">
        <v>17</v>
      </c>
      <c r="AQ161" s="367">
        <v>2</v>
      </c>
      <c r="AR161" s="367">
        <v>1</v>
      </c>
      <c r="AS161" s="367">
        <v>4</v>
      </c>
      <c r="AT161" s="367"/>
      <c r="AU161" s="367">
        <v>5</v>
      </c>
      <c r="AV161" s="367">
        <v>1</v>
      </c>
      <c r="AW161" s="367">
        <v>5</v>
      </c>
      <c r="AX161" s="367">
        <f t="shared" si="139"/>
        <v>35</v>
      </c>
      <c r="AY161" s="367">
        <v>22</v>
      </c>
      <c r="AZ161" s="367">
        <v>4</v>
      </c>
      <c r="BA161" s="367">
        <f t="shared" si="140"/>
        <v>26</v>
      </c>
      <c r="BB161" s="368">
        <v>1</v>
      </c>
      <c r="BD161" s="409" t="s">
        <v>239</v>
      </c>
      <c r="BE161" s="443">
        <v>29</v>
      </c>
      <c r="BF161" s="443">
        <v>3</v>
      </c>
      <c r="BG161" s="443"/>
      <c r="BH161" s="443"/>
      <c r="BI161" s="412">
        <f t="shared" si="141"/>
        <v>32</v>
      </c>
      <c r="BJ161" s="445">
        <v>5</v>
      </c>
      <c r="BK161" s="443">
        <v>2</v>
      </c>
      <c r="BL161" s="444">
        <v>11</v>
      </c>
    </row>
    <row r="162" spans="1:64" s="1" customFormat="1" ht="11.9" customHeight="1">
      <c r="A162" s="363" t="s">
        <v>282</v>
      </c>
      <c r="B162" s="375">
        <v>731</v>
      </c>
      <c r="C162" s="375">
        <v>202</v>
      </c>
      <c r="D162" s="375">
        <v>265</v>
      </c>
      <c r="E162" s="375">
        <v>103</v>
      </c>
      <c r="F162" s="375">
        <v>14</v>
      </c>
      <c r="G162" s="375">
        <v>0</v>
      </c>
      <c r="H162" s="375">
        <v>118</v>
      </c>
      <c r="I162" s="375">
        <v>28</v>
      </c>
      <c r="J162" s="375">
        <v>0</v>
      </c>
      <c r="K162" s="375">
        <v>0</v>
      </c>
      <c r="L162" s="375">
        <v>175</v>
      </c>
      <c r="M162" s="375">
        <v>62</v>
      </c>
      <c r="N162" s="375">
        <v>8</v>
      </c>
      <c r="O162" s="375">
        <v>0</v>
      </c>
      <c r="P162" s="375">
        <v>100</v>
      </c>
      <c r="Q162" s="375">
        <v>18</v>
      </c>
      <c r="R162" s="367">
        <f t="shared" si="135"/>
        <v>1411</v>
      </c>
      <c r="S162" s="368">
        <f t="shared" si="136"/>
        <v>413</v>
      </c>
      <c r="U162" s="363" t="s">
        <v>282</v>
      </c>
      <c r="V162" s="367">
        <v>57</v>
      </c>
      <c r="W162" s="367">
        <v>21</v>
      </c>
      <c r="X162" s="367">
        <v>60</v>
      </c>
      <c r="Y162" s="367">
        <v>22</v>
      </c>
      <c r="Z162" s="367">
        <v>0</v>
      </c>
      <c r="AA162" s="367">
        <v>0</v>
      </c>
      <c r="AB162" s="367">
        <v>31</v>
      </c>
      <c r="AC162" s="367">
        <v>7</v>
      </c>
      <c r="AD162" s="367">
        <v>0</v>
      </c>
      <c r="AE162" s="367">
        <v>0</v>
      </c>
      <c r="AF162" s="367">
        <v>60</v>
      </c>
      <c r="AG162" s="367">
        <v>24</v>
      </c>
      <c r="AH162" s="367">
        <v>6</v>
      </c>
      <c r="AI162" s="367">
        <v>0</v>
      </c>
      <c r="AJ162" s="367">
        <v>28</v>
      </c>
      <c r="AK162" s="367">
        <v>6</v>
      </c>
      <c r="AL162" s="367">
        <f t="shared" si="137"/>
        <v>242</v>
      </c>
      <c r="AM162" s="368">
        <f t="shared" si="138"/>
        <v>80</v>
      </c>
      <c r="AO162" s="363" t="s">
        <v>282</v>
      </c>
      <c r="AP162" s="367">
        <v>9</v>
      </c>
      <c r="AQ162" s="367">
        <v>3</v>
      </c>
      <c r="AR162" s="367">
        <v>1</v>
      </c>
      <c r="AS162" s="367">
        <v>2</v>
      </c>
      <c r="AT162" s="367"/>
      <c r="AU162" s="367">
        <v>3</v>
      </c>
      <c r="AV162" s="367">
        <v>1</v>
      </c>
      <c r="AW162" s="367">
        <v>2</v>
      </c>
      <c r="AX162" s="367">
        <f t="shared" si="139"/>
        <v>21</v>
      </c>
      <c r="AY162" s="367">
        <v>10</v>
      </c>
      <c r="AZ162" s="367">
        <v>8</v>
      </c>
      <c r="BA162" s="367">
        <f t="shared" si="140"/>
        <v>18</v>
      </c>
      <c r="BB162" s="368">
        <v>1</v>
      </c>
      <c r="BD162" s="409" t="s">
        <v>240</v>
      </c>
      <c r="BE162" s="443">
        <v>15</v>
      </c>
      <c r="BF162" s="443">
        <v>5</v>
      </c>
      <c r="BG162" s="443"/>
      <c r="BH162" s="443">
        <v>1</v>
      </c>
      <c r="BI162" s="412">
        <f t="shared" si="141"/>
        <v>21</v>
      </c>
      <c r="BJ162" s="443">
        <v>6</v>
      </c>
      <c r="BK162" s="443">
        <v>8</v>
      </c>
      <c r="BL162" s="444">
        <v>2</v>
      </c>
    </row>
    <row r="163" spans="1:64" s="1" customFormat="1" ht="11.9" customHeight="1">
      <c r="A163" s="363" t="s">
        <v>118</v>
      </c>
      <c r="B163" s="375">
        <v>356</v>
      </c>
      <c r="C163" s="375">
        <v>94</v>
      </c>
      <c r="D163" s="375">
        <v>111</v>
      </c>
      <c r="E163" s="375">
        <v>10</v>
      </c>
      <c r="F163" s="375">
        <v>9</v>
      </c>
      <c r="G163" s="375">
        <v>4</v>
      </c>
      <c r="H163" s="375">
        <v>55</v>
      </c>
      <c r="I163" s="375">
        <v>10</v>
      </c>
      <c r="J163" s="375">
        <v>0</v>
      </c>
      <c r="K163" s="375">
        <v>0</v>
      </c>
      <c r="L163" s="375">
        <v>142</v>
      </c>
      <c r="M163" s="375">
        <v>56</v>
      </c>
      <c r="N163" s="375">
        <v>0</v>
      </c>
      <c r="O163" s="375">
        <v>0</v>
      </c>
      <c r="P163" s="375">
        <v>34</v>
      </c>
      <c r="Q163" s="375">
        <v>12</v>
      </c>
      <c r="R163" s="367">
        <f t="shared" si="135"/>
        <v>707</v>
      </c>
      <c r="S163" s="368">
        <f t="shared" si="136"/>
        <v>186</v>
      </c>
      <c r="U163" s="363" t="s">
        <v>118</v>
      </c>
      <c r="V163" s="367">
        <v>24</v>
      </c>
      <c r="W163" s="367">
        <v>3</v>
      </c>
      <c r="X163" s="367">
        <v>2</v>
      </c>
      <c r="Y163" s="367">
        <v>0</v>
      </c>
      <c r="Z163" s="367">
        <v>0</v>
      </c>
      <c r="AA163" s="367">
        <v>0</v>
      </c>
      <c r="AB163" s="367">
        <v>7</v>
      </c>
      <c r="AC163" s="367">
        <v>0</v>
      </c>
      <c r="AD163" s="367">
        <v>0</v>
      </c>
      <c r="AE163" s="367">
        <v>0</v>
      </c>
      <c r="AF163" s="367">
        <v>51</v>
      </c>
      <c r="AG163" s="367">
        <v>18</v>
      </c>
      <c r="AH163" s="367">
        <v>0</v>
      </c>
      <c r="AI163" s="367">
        <v>0</v>
      </c>
      <c r="AJ163" s="367">
        <v>18</v>
      </c>
      <c r="AK163" s="367">
        <v>4</v>
      </c>
      <c r="AL163" s="367">
        <f t="shared" si="137"/>
        <v>102</v>
      </c>
      <c r="AM163" s="368">
        <f t="shared" si="138"/>
        <v>25</v>
      </c>
      <c r="AO163" s="363" t="s">
        <v>118</v>
      </c>
      <c r="AP163" s="367">
        <v>5</v>
      </c>
      <c r="AQ163" s="367">
        <v>2</v>
      </c>
      <c r="AR163" s="367">
        <v>1</v>
      </c>
      <c r="AS163" s="367">
        <v>1</v>
      </c>
      <c r="AT163" s="367"/>
      <c r="AU163" s="367">
        <v>2</v>
      </c>
      <c r="AV163" s="367"/>
      <c r="AW163" s="367">
        <v>1</v>
      </c>
      <c r="AX163" s="367">
        <f t="shared" si="139"/>
        <v>12</v>
      </c>
      <c r="AY163" s="367">
        <v>9</v>
      </c>
      <c r="AZ163" s="367">
        <v>0</v>
      </c>
      <c r="BA163" s="367">
        <f t="shared" si="140"/>
        <v>9</v>
      </c>
      <c r="BB163" s="368">
        <v>1</v>
      </c>
      <c r="BD163" s="409" t="s">
        <v>241</v>
      </c>
      <c r="BE163" s="443">
        <v>18</v>
      </c>
      <c r="BF163" s="443">
        <v>3</v>
      </c>
      <c r="BG163" s="443"/>
      <c r="BH163" s="443"/>
      <c r="BI163" s="412">
        <f t="shared" si="141"/>
        <v>21</v>
      </c>
      <c r="BJ163" s="443">
        <v>8</v>
      </c>
      <c r="BK163" s="443">
        <v>5</v>
      </c>
      <c r="BL163" s="444">
        <v>1</v>
      </c>
    </row>
    <row r="164" spans="1:64" s="1" customFormat="1" ht="11.9" customHeight="1">
      <c r="A164" s="363" t="s">
        <v>119</v>
      </c>
      <c r="B164" s="375">
        <v>0</v>
      </c>
      <c r="C164" s="375">
        <v>0</v>
      </c>
      <c r="D164" s="375">
        <v>0</v>
      </c>
      <c r="E164" s="375">
        <v>0</v>
      </c>
      <c r="F164" s="375">
        <v>0</v>
      </c>
      <c r="G164" s="375">
        <v>0</v>
      </c>
      <c r="H164" s="375">
        <v>0</v>
      </c>
      <c r="I164" s="375">
        <v>0</v>
      </c>
      <c r="J164" s="375">
        <v>0</v>
      </c>
      <c r="K164" s="375">
        <v>0</v>
      </c>
      <c r="L164" s="375">
        <v>0</v>
      </c>
      <c r="M164" s="375">
        <v>0</v>
      </c>
      <c r="N164" s="375">
        <v>0</v>
      </c>
      <c r="O164" s="375">
        <v>0</v>
      </c>
      <c r="P164" s="375">
        <v>0</v>
      </c>
      <c r="Q164" s="375">
        <v>0</v>
      </c>
      <c r="R164" s="367">
        <f t="shared" si="135"/>
        <v>0</v>
      </c>
      <c r="S164" s="368">
        <f t="shared" si="136"/>
        <v>0</v>
      </c>
      <c r="U164" s="374" t="s">
        <v>119</v>
      </c>
      <c r="V164" s="366">
        <v>0</v>
      </c>
      <c r="W164" s="366">
        <v>0</v>
      </c>
      <c r="X164" s="366">
        <v>0</v>
      </c>
      <c r="Y164" s="366">
        <v>0</v>
      </c>
      <c r="Z164" s="366">
        <v>0</v>
      </c>
      <c r="AA164" s="366">
        <v>0</v>
      </c>
      <c r="AB164" s="366">
        <v>0</v>
      </c>
      <c r="AC164" s="366">
        <v>0</v>
      </c>
      <c r="AD164" s="366">
        <v>0</v>
      </c>
      <c r="AE164" s="366">
        <v>0</v>
      </c>
      <c r="AF164" s="366">
        <v>0</v>
      </c>
      <c r="AG164" s="366">
        <v>0</v>
      </c>
      <c r="AH164" s="366">
        <v>0</v>
      </c>
      <c r="AI164" s="366">
        <v>0</v>
      </c>
      <c r="AJ164" s="366">
        <v>0</v>
      </c>
      <c r="AK164" s="366">
        <v>0</v>
      </c>
      <c r="AL164" s="367">
        <f t="shared" si="137"/>
        <v>0</v>
      </c>
      <c r="AM164" s="368">
        <f t="shared" si="138"/>
        <v>0</v>
      </c>
      <c r="AO164" s="363" t="s">
        <v>119</v>
      </c>
      <c r="AP164" s="367"/>
      <c r="AQ164" s="390"/>
      <c r="AR164" s="367"/>
      <c r="AS164" s="367"/>
      <c r="AT164" s="367"/>
      <c r="AU164" s="367"/>
      <c r="AV164" s="367"/>
      <c r="AW164" s="367"/>
      <c r="AX164" s="367">
        <f t="shared" si="139"/>
        <v>0</v>
      </c>
      <c r="AY164" s="367"/>
      <c r="AZ164" s="367"/>
      <c r="BA164" s="367">
        <f t="shared" si="140"/>
        <v>0</v>
      </c>
      <c r="BB164" s="368">
        <v>0</v>
      </c>
      <c r="BD164" s="409" t="s">
        <v>242</v>
      </c>
      <c r="BE164" s="443">
        <v>27</v>
      </c>
      <c r="BF164" s="443">
        <v>4</v>
      </c>
      <c r="BG164" s="443"/>
      <c r="BH164" s="443">
        <v>1</v>
      </c>
      <c r="BI164" s="412">
        <f t="shared" si="141"/>
        <v>32</v>
      </c>
      <c r="BJ164" s="443">
        <v>10</v>
      </c>
      <c r="BK164" s="443">
        <v>2</v>
      </c>
      <c r="BL164" s="444">
        <v>25</v>
      </c>
    </row>
    <row r="165" spans="1:64" s="1" customFormat="1" ht="11.9" customHeight="1">
      <c r="A165" s="363" t="s">
        <v>120</v>
      </c>
      <c r="B165" s="375">
        <v>1010</v>
      </c>
      <c r="C165" s="375">
        <v>316</v>
      </c>
      <c r="D165" s="375">
        <v>286</v>
      </c>
      <c r="E165" s="375">
        <v>136</v>
      </c>
      <c r="F165" s="375">
        <v>44</v>
      </c>
      <c r="G165" s="375">
        <v>2</v>
      </c>
      <c r="H165" s="375">
        <v>156</v>
      </c>
      <c r="I165" s="375">
        <v>36</v>
      </c>
      <c r="J165" s="375">
        <v>0</v>
      </c>
      <c r="K165" s="375">
        <v>0</v>
      </c>
      <c r="L165" s="375">
        <v>270</v>
      </c>
      <c r="M165" s="375">
        <v>130</v>
      </c>
      <c r="N165" s="375">
        <v>18</v>
      </c>
      <c r="O165" s="375">
        <v>2</v>
      </c>
      <c r="P165" s="375">
        <v>84</v>
      </c>
      <c r="Q165" s="375">
        <v>12</v>
      </c>
      <c r="R165" s="367">
        <f t="shared" si="135"/>
        <v>1868</v>
      </c>
      <c r="S165" s="368">
        <f t="shared" si="136"/>
        <v>634</v>
      </c>
      <c r="U165" s="363" t="s">
        <v>120</v>
      </c>
      <c r="V165" s="386">
        <v>206</v>
      </c>
      <c r="W165" s="386">
        <v>70</v>
      </c>
      <c r="X165" s="386">
        <v>2</v>
      </c>
      <c r="Y165" s="386">
        <v>0</v>
      </c>
      <c r="Z165" s="386">
        <v>6</v>
      </c>
      <c r="AA165" s="386">
        <v>0</v>
      </c>
      <c r="AB165" s="386">
        <v>24</v>
      </c>
      <c r="AC165" s="386">
        <v>6</v>
      </c>
      <c r="AD165" s="386">
        <v>0</v>
      </c>
      <c r="AE165" s="386">
        <v>0</v>
      </c>
      <c r="AF165" s="386">
        <v>50</v>
      </c>
      <c r="AG165" s="386">
        <v>22</v>
      </c>
      <c r="AH165" s="386">
        <v>2</v>
      </c>
      <c r="AI165" s="386">
        <v>0</v>
      </c>
      <c r="AJ165" s="386">
        <v>24</v>
      </c>
      <c r="AK165" s="386">
        <v>2</v>
      </c>
      <c r="AL165" s="367">
        <f t="shared" si="137"/>
        <v>314</v>
      </c>
      <c r="AM165" s="368">
        <f t="shared" si="138"/>
        <v>100</v>
      </c>
      <c r="AO165" s="363" t="s">
        <v>120</v>
      </c>
      <c r="AP165" s="367">
        <v>18</v>
      </c>
      <c r="AQ165" s="367">
        <v>4</v>
      </c>
      <c r="AR165" s="367">
        <v>2</v>
      </c>
      <c r="AS165" s="367">
        <v>4</v>
      </c>
      <c r="AT165" s="367"/>
      <c r="AU165" s="367">
        <v>4</v>
      </c>
      <c r="AV165" s="367">
        <v>2</v>
      </c>
      <c r="AW165" s="367">
        <v>2</v>
      </c>
      <c r="AX165" s="367">
        <f t="shared" si="139"/>
        <v>36</v>
      </c>
      <c r="AY165" s="367">
        <v>11</v>
      </c>
      <c r="AZ165" s="367">
        <v>1</v>
      </c>
      <c r="BA165" s="367">
        <f t="shared" si="140"/>
        <v>12</v>
      </c>
      <c r="BB165" s="368">
        <v>2</v>
      </c>
      <c r="BD165" s="409" t="s">
        <v>243</v>
      </c>
      <c r="BE165" s="443">
        <v>21</v>
      </c>
      <c r="BF165" s="443"/>
      <c r="BG165" s="443">
        <v>4</v>
      </c>
      <c r="BH165" s="443"/>
      <c r="BI165" s="412">
        <f t="shared" si="141"/>
        <v>25</v>
      </c>
      <c r="BJ165" s="443">
        <v>6</v>
      </c>
      <c r="BK165" s="443"/>
      <c r="BL165" s="444">
        <v>10</v>
      </c>
    </row>
    <row r="166" spans="1:64" s="1" customFormat="1" ht="11.9" customHeight="1">
      <c r="A166" s="362" t="s">
        <v>121</v>
      </c>
      <c r="B166" s="375"/>
      <c r="C166" s="375"/>
      <c r="D166" s="375"/>
      <c r="E166" s="375"/>
      <c r="F166" s="375"/>
      <c r="G166" s="375"/>
      <c r="H166" s="375"/>
      <c r="I166" s="375"/>
      <c r="J166" s="375"/>
      <c r="K166" s="375"/>
      <c r="L166" s="375"/>
      <c r="M166" s="375"/>
      <c r="N166" s="375"/>
      <c r="O166" s="375"/>
      <c r="P166" s="375"/>
      <c r="Q166" s="375"/>
      <c r="R166" s="367">
        <f t="shared" si="135"/>
        <v>0</v>
      </c>
      <c r="S166" s="368">
        <f t="shared" si="136"/>
        <v>0</v>
      </c>
      <c r="U166" s="362" t="s">
        <v>121</v>
      </c>
      <c r="V166" s="379"/>
      <c r="W166" s="379"/>
      <c r="X166" s="379"/>
      <c r="Y166" s="379"/>
      <c r="Z166" s="379"/>
      <c r="AA166" s="379"/>
      <c r="AB166" s="379"/>
      <c r="AC166" s="379"/>
      <c r="AD166" s="379"/>
      <c r="AE166" s="379"/>
      <c r="AF166" s="379"/>
      <c r="AG166" s="379"/>
      <c r="AH166" s="379"/>
      <c r="AI166" s="379"/>
      <c r="AJ166" s="379"/>
      <c r="AK166" s="379"/>
      <c r="AL166" s="367">
        <f t="shared" si="137"/>
        <v>0</v>
      </c>
      <c r="AM166" s="368">
        <f t="shared" si="138"/>
        <v>0</v>
      </c>
      <c r="AO166" s="362" t="s">
        <v>121</v>
      </c>
      <c r="AP166" s="367"/>
      <c r="AQ166" s="367"/>
      <c r="AR166" s="367"/>
      <c r="AS166" s="367"/>
      <c r="AT166" s="367"/>
      <c r="AU166" s="367"/>
      <c r="AV166" s="367"/>
      <c r="AW166" s="367"/>
      <c r="AX166" s="367">
        <f t="shared" si="139"/>
        <v>0</v>
      </c>
      <c r="AY166" s="367"/>
      <c r="AZ166" s="367"/>
      <c r="BA166" s="367">
        <f t="shared" si="140"/>
        <v>0</v>
      </c>
      <c r="BB166" s="368"/>
      <c r="BD166" s="418" t="s">
        <v>121</v>
      </c>
      <c r="BE166" s="443"/>
      <c r="BF166" s="443"/>
      <c r="BG166" s="443"/>
      <c r="BH166" s="443"/>
      <c r="BI166" s="412">
        <f t="shared" si="141"/>
        <v>0</v>
      </c>
      <c r="BJ166" s="443"/>
      <c r="BK166" s="443"/>
      <c r="BL166" s="444"/>
    </row>
    <row r="167" spans="1:64" s="1" customFormat="1" ht="11.9" customHeight="1">
      <c r="A167" s="363" t="s">
        <v>122</v>
      </c>
      <c r="B167" s="375">
        <v>618</v>
      </c>
      <c r="C167" s="375">
        <v>311</v>
      </c>
      <c r="D167" s="375">
        <v>147</v>
      </c>
      <c r="E167" s="375">
        <v>83</v>
      </c>
      <c r="F167" s="375">
        <v>50</v>
      </c>
      <c r="G167" s="375">
        <v>20</v>
      </c>
      <c r="H167" s="375">
        <v>75</v>
      </c>
      <c r="I167" s="375">
        <v>21</v>
      </c>
      <c r="J167" s="375">
        <v>0</v>
      </c>
      <c r="K167" s="375">
        <v>0</v>
      </c>
      <c r="L167" s="375">
        <v>140</v>
      </c>
      <c r="M167" s="375">
        <v>83</v>
      </c>
      <c r="N167" s="375">
        <v>33</v>
      </c>
      <c r="O167" s="375">
        <v>13</v>
      </c>
      <c r="P167" s="375">
        <v>52</v>
      </c>
      <c r="Q167" s="375">
        <v>25</v>
      </c>
      <c r="R167" s="367">
        <f t="shared" si="135"/>
        <v>1115</v>
      </c>
      <c r="S167" s="368">
        <f t="shared" si="136"/>
        <v>556</v>
      </c>
      <c r="U167" s="363" t="s">
        <v>122</v>
      </c>
      <c r="V167" s="367">
        <v>39</v>
      </c>
      <c r="W167" s="367">
        <v>21</v>
      </c>
      <c r="X167" s="367">
        <v>7</v>
      </c>
      <c r="Y167" s="367">
        <v>1</v>
      </c>
      <c r="Z167" s="367">
        <v>3</v>
      </c>
      <c r="AA167" s="367">
        <v>0</v>
      </c>
      <c r="AB167" s="367">
        <v>4</v>
      </c>
      <c r="AC167" s="367">
        <v>1</v>
      </c>
      <c r="AD167" s="367">
        <v>0</v>
      </c>
      <c r="AE167" s="367">
        <v>0</v>
      </c>
      <c r="AF167" s="367">
        <v>33</v>
      </c>
      <c r="AG167" s="367">
        <v>19</v>
      </c>
      <c r="AH167" s="367">
        <v>6</v>
      </c>
      <c r="AI167" s="367">
        <v>2</v>
      </c>
      <c r="AJ167" s="367">
        <v>17</v>
      </c>
      <c r="AK167" s="367">
        <v>10</v>
      </c>
      <c r="AL167" s="367">
        <f t="shared" si="137"/>
        <v>109</v>
      </c>
      <c r="AM167" s="368">
        <f t="shared" si="138"/>
        <v>54</v>
      </c>
      <c r="AO167" s="363" t="s">
        <v>122</v>
      </c>
      <c r="AP167" s="367">
        <v>12</v>
      </c>
      <c r="AQ167" s="367">
        <v>3</v>
      </c>
      <c r="AR167" s="367">
        <v>1</v>
      </c>
      <c r="AS167" s="367">
        <v>2</v>
      </c>
      <c r="AT167" s="367"/>
      <c r="AU167" s="367">
        <v>3</v>
      </c>
      <c r="AV167" s="367">
        <v>1</v>
      </c>
      <c r="AW167" s="367">
        <v>2</v>
      </c>
      <c r="AX167" s="367">
        <f t="shared" si="139"/>
        <v>24</v>
      </c>
      <c r="AY167" s="367">
        <v>17</v>
      </c>
      <c r="AZ167" s="367">
        <v>4</v>
      </c>
      <c r="BA167" s="367">
        <f t="shared" si="140"/>
        <v>21</v>
      </c>
      <c r="BB167" s="368">
        <v>3</v>
      </c>
      <c r="BD167" s="409" t="s">
        <v>244</v>
      </c>
      <c r="BE167" s="443">
        <v>29</v>
      </c>
      <c r="BF167" s="443">
        <v>1</v>
      </c>
      <c r="BG167" s="443"/>
      <c r="BH167" s="443"/>
      <c r="BI167" s="412">
        <f t="shared" si="141"/>
        <v>30</v>
      </c>
      <c r="BJ167" s="421">
        <v>16</v>
      </c>
      <c r="BK167" s="421"/>
      <c r="BL167" s="422">
        <v>8</v>
      </c>
    </row>
    <row r="168" spans="1:64" s="1" customFormat="1" ht="11.9" customHeight="1">
      <c r="A168" s="363" t="s">
        <v>123</v>
      </c>
      <c r="B168" s="375">
        <v>619</v>
      </c>
      <c r="C168" s="375">
        <v>288</v>
      </c>
      <c r="D168" s="375">
        <v>60</v>
      </c>
      <c r="E168" s="375">
        <v>38</v>
      </c>
      <c r="F168" s="375">
        <v>61</v>
      </c>
      <c r="G168" s="375">
        <v>17</v>
      </c>
      <c r="H168" s="375">
        <v>69</v>
      </c>
      <c r="I168" s="375">
        <v>32</v>
      </c>
      <c r="J168" s="375">
        <v>0</v>
      </c>
      <c r="K168" s="375">
        <v>0</v>
      </c>
      <c r="L168" s="375">
        <v>48</v>
      </c>
      <c r="M168" s="375">
        <v>27</v>
      </c>
      <c r="N168" s="375">
        <v>30</v>
      </c>
      <c r="O168" s="375">
        <v>4</v>
      </c>
      <c r="P168" s="375">
        <v>65</v>
      </c>
      <c r="Q168" s="375">
        <v>23</v>
      </c>
      <c r="R168" s="367">
        <f t="shared" si="135"/>
        <v>952</v>
      </c>
      <c r="S168" s="368">
        <f t="shared" si="136"/>
        <v>429</v>
      </c>
      <c r="U168" s="363" t="s">
        <v>123</v>
      </c>
      <c r="V168" s="367">
        <v>6</v>
      </c>
      <c r="W168" s="367">
        <v>4</v>
      </c>
      <c r="X168" s="367">
        <v>3</v>
      </c>
      <c r="Y168" s="367">
        <v>2</v>
      </c>
      <c r="Z168" s="367">
        <v>1</v>
      </c>
      <c r="AA168" s="367">
        <v>0</v>
      </c>
      <c r="AB168" s="367">
        <v>2</v>
      </c>
      <c r="AC168" s="367">
        <v>1</v>
      </c>
      <c r="AD168" s="367">
        <v>0</v>
      </c>
      <c r="AE168" s="367">
        <v>0</v>
      </c>
      <c r="AF168" s="367">
        <v>8</v>
      </c>
      <c r="AG168" s="367">
        <v>4</v>
      </c>
      <c r="AH168" s="367">
        <v>8</v>
      </c>
      <c r="AI168" s="367">
        <v>1</v>
      </c>
      <c r="AJ168" s="367">
        <v>27</v>
      </c>
      <c r="AK168" s="367">
        <v>9</v>
      </c>
      <c r="AL168" s="367">
        <f t="shared" si="137"/>
        <v>55</v>
      </c>
      <c r="AM168" s="368">
        <f t="shared" si="138"/>
        <v>21</v>
      </c>
      <c r="AO168" s="363" t="s">
        <v>123</v>
      </c>
      <c r="AP168" s="367">
        <v>10</v>
      </c>
      <c r="AQ168" s="367">
        <v>1</v>
      </c>
      <c r="AR168" s="367">
        <v>1</v>
      </c>
      <c r="AS168" s="367">
        <v>1</v>
      </c>
      <c r="AT168" s="367"/>
      <c r="AU168" s="367">
        <v>1</v>
      </c>
      <c r="AV168" s="367">
        <v>1</v>
      </c>
      <c r="AW168" s="367">
        <v>1</v>
      </c>
      <c r="AX168" s="367">
        <f t="shared" si="139"/>
        <v>16</v>
      </c>
      <c r="AY168" s="367">
        <v>10</v>
      </c>
      <c r="AZ168" s="367">
        <v>6</v>
      </c>
      <c r="BA168" s="367">
        <f t="shared" si="140"/>
        <v>16</v>
      </c>
      <c r="BB168" s="368">
        <v>3</v>
      </c>
      <c r="BD168" s="409" t="s">
        <v>245</v>
      </c>
      <c r="BE168" s="443">
        <v>14</v>
      </c>
      <c r="BF168" s="443">
        <v>2</v>
      </c>
      <c r="BG168" s="443"/>
      <c r="BH168" s="443">
        <v>5</v>
      </c>
      <c r="BI168" s="412">
        <f t="shared" si="141"/>
        <v>21</v>
      </c>
      <c r="BJ168" s="421">
        <v>8</v>
      </c>
      <c r="BK168" s="421"/>
      <c r="BL168" s="422">
        <v>7</v>
      </c>
    </row>
    <row r="169" spans="1:64" s="1" customFormat="1" ht="11.9" customHeight="1">
      <c r="A169" s="363" t="s">
        <v>124</v>
      </c>
      <c r="B169" s="375">
        <v>1407</v>
      </c>
      <c r="C169" s="375">
        <v>690</v>
      </c>
      <c r="D169" s="375">
        <v>183</v>
      </c>
      <c r="E169" s="375">
        <v>118</v>
      </c>
      <c r="F169" s="375">
        <v>188</v>
      </c>
      <c r="G169" s="375">
        <v>63</v>
      </c>
      <c r="H169" s="375">
        <v>304</v>
      </c>
      <c r="I169" s="375">
        <v>126</v>
      </c>
      <c r="J169" s="375">
        <v>0</v>
      </c>
      <c r="K169" s="375">
        <v>0</v>
      </c>
      <c r="L169" s="375">
        <v>230</v>
      </c>
      <c r="M169" s="375">
        <v>138</v>
      </c>
      <c r="N169" s="375">
        <v>120</v>
      </c>
      <c r="O169" s="375">
        <v>38</v>
      </c>
      <c r="P169" s="375">
        <v>294</v>
      </c>
      <c r="Q169" s="375">
        <v>115</v>
      </c>
      <c r="R169" s="367">
        <f t="shared" si="135"/>
        <v>2726</v>
      </c>
      <c r="S169" s="368">
        <f t="shared" si="136"/>
        <v>1288</v>
      </c>
      <c r="U169" s="363" t="s">
        <v>124</v>
      </c>
      <c r="V169" s="367">
        <v>57</v>
      </c>
      <c r="W169" s="367">
        <v>30</v>
      </c>
      <c r="X169" s="367">
        <v>3</v>
      </c>
      <c r="Y169" s="367">
        <v>0</v>
      </c>
      <c r="Z169" s="367">
        <v>13</v>
      </c>
      <c r="AA169" s="367">
        <v>3</v>
      </c>
      <c r="AB169" s="367">
        <v>14</v>
      </c>
      <c r="AC169" s="367">
        <v>7</v>
      </c>
      <c r="AD169" s="367">
        <v>0</v>
      </c>
      <c r="AE169" s="367">
        <v>0</v>
      </c>
      <c r="AF169" s="367">
        <v>48</v>
      </c>
      <c r="AG169" s="367">
        <v>30</v>
      </c>
      <c r="AH169" s="367">
        <v>42</v>
      </c>
      <c r="AI169" s="367">
        <v>10</v>
      </c>
      <c r="AJ169" s="367">
        <v>104</v>
      </c>
      <c r="AK169" s="367">
        <v>31</v>
      </c>
      <c r="AL169" s="367">
        <f t="shared" si="137"/>
        <v>281</v>
      </c>
      <c r="AM169" s="368">
        <f t="shared" si="138"/>
        <v>111</v>
      </c>
      <c r="AO169" s="363" t="s">
        <v>124</v>
      </c>
      <c r="AP169" s="367">
        <v>30</v>
      </c>
      <c r="AQ169" s="367">
        <v>3</v>
      </c>
      <c r="AR169" s="367">
        <v>3</v>
      </c>
      <c r="AS169" s="367">
        <v>5</v>
      </c>
      <c r="AT169" s="367"/>
      <c r="AU169" s="367">
        <v>4</v>
      </c>
      <c r="AV169" s="367">
        <v>2</v>
      </c>
      <c r="AW169" s="367">
        <v>5</v>
      </c>
      <c r="AX169" s="367">
        <f t="shared" si="139"/>
        <v>52</v>
      </c>
      <c r="AY169" s="367">
        <v>36</v>
      </c>
      <c r="AZ169" s="367">
        <v>40</v>
      </c>
      <c r="BA169" s="367">
        <f t="shared" si="140"/>
        <v>76</v>
      </c>
      <c r="BB169" s="368">
        <v>2</v>
      </c>
      <c r="BD169" s="409" t="s">
        <v>246</v>
      </c>
      <c r="BE169" s="443">
        <v>67</v>
      </c>
      <c r="BF169" s="443"/>
      <c r="BG169" s="443"/>
      <c r="BH169" s="443">
        <v>3</v>
      </c>
      <c r="BI169" s="412">
        <f t="shared" si="141"/>
        <v>70</v>
      </c>
      <c r="BJ169" s="421">
        <v>39</v>
      </c>
      <c r="BK169" s="421">
        <v>11</v>
      </c>
      <c r="BL169" s="422">
        <v>23</v>
      </c>
    </row>
    <row r="170" spans="1:64" s="1" customFormat="1" ht="11.9" customHeight="1">
      <c r="A170" s="363" t="s">
        <v>125</v>
      </c>
      <c r="B170" s="375">
        <v>137</v>
      </c>
      <c r="C170" s="375">
        <v>64</v>
      </c>
      <c r="D170" s="375">
        <v>35</v>
      </c>
      <c r="E170" s="375">
        <v>16</v>
      </c>
      <c r="F170" s="375">
        <v>0</v>
      </c>
      <c r="G170" s="375">
        <v>0</v>
      </c>
      <c r="H170" s="375">
        <v>21</v>
      </c>
      <c r="I170" s="375">
        <v>6</v>
      </c>
      <c r="J170" s="375">
        <v>0</v>
      </c>
      <c r="K170" s="375">
        <v>0</v>
      </c>
      <c r="L170" s="375">
        <v>27</v>
      </c>
      <c r="M170" s="375">
        <v>10</v>
      </c>
      <c r="N170" s="375">
        <v>0</v>
      </c>
      <c r="O170" s="375">
        <v>0</v>
      </c>
      <c r="P170" s="375">
        <v>23</v>
      </c>
      <c r="Q170" s="375">
        <v>5</v>
      </c>
      <c r="R170" s="367">
        <f t="shared" si="135"/>
        <v>243</v>
      </c>
      <c r="S170" s="368">
        <f t="shared" si="136"/>
        <v>101</v>
      </c>
      <c r="U170" s="363" t="s">
        <v>125</v>
      </c>
      <c r="V170" s="367">
        <v>11</v>
      </c>
      <c r="W170" s="367">
        <v>7</v>
      </c>
      <c r="X170" s="367">
        <v>3</v>
      </c>
      <c r="Y170" s="367">
        <v>2</v>
      </c>
      <c r="Z170" s="367">
        <v>0</v>
      </c>
      <c r="AA170" s="367">
        <v>0</v>
      </c>
      <c r="AB170" s="367">
        <v>2</v>
      </c>
      <c r="AC170" s="367">
        <v>0</v>
      </c>
      <c r="AD170" s="367">
        <v>0</v>
      </c>
      <c r="AE170" s="367">
        <v>0</v>
      </c>
      <c r="AF170" s="367">
        <v>3</v>
      </c>
      <c r="AG170" s="367">
        <v>1</v>
      </c>
      <c r="AH170" s="367">
        <v>0</v>
      </c>
      <c r="AI170" s="367">
        <v>0</v>
      </c>
      <c r="AJ170" s="367">
        <v>9</v>
      </c>
      <c r="AK170" s="367">
        <v>1</v>
      </c>
      <c r="AL170" s="367">
        <f t="shared" si="137"/>
        <v>28</v>
      </c>
      <c r="AM170" s="368">
        <f t="shared" si="138"/>
        <v>11</v>
      </c>
      <c r="AO170" s="363" t="s">
        <v>125</v>
      </c>
      <c r="AP170" s="367">
        <v>3</v>
      </c>
      <c r="AQ170" s="367">
        <v>1</v>
      </c>
      <c r="AR170" s="367"/>
      <c r="AS170" s="367">
        <v>1</v>
      </c>
      <c r="AT170" s="367"/>
      <c r="AU170" s="367">
        <v>1</v>
      </c>
      <c r="AV170" s="367"/>
      <c r="AW170" s="367">
        <v>1</v>
      </c>
      <c r="AX170" s="367">
        <f t="shared" si="139"/>
        <v>7</v>
      </c>
      <c r="AY170" s="367">
        <v>7</v>
      </c>
      <c r="AZ170" s="367">
        <v>0</v>
      </c>
      <c r="BA170" s="367">
        <f t="shared" si="140"/>
        <v>7</v>
      </c>
      <c r="BB170" s="368">
        <v>1</v>
      </c>
      <c r="BD170" s="409" t="s">
        <v>247</v>
      </c>
      <c r="BE170" s="443">
        <v>12</v>
      </c>
      <c r="BF170" s="443"/>
      <c r="BG170" s="443"/>
      <c r="BH170" s="443">
        <v>5</v>
      </c>
      <c r="BI170" s="412">
        <f t="shared" si="141"/>
        <v>17</v>
      </c>
      <c r="BJ170" s="421">
        <v>7</v>
      </c>
      <c r="BK170" s="421">
        <v>1</v>
      </c>
      <c r="BL170" s="422">
        <v>3</v>
      </c>
    </row>
    <row r="171" spans="1:64" s="1" customFormat="1" ht="11.9" customHeight="1">
      <c r="A171" s="363" t="s">
        <v>126</v>
      </c>
      <c r="B171" s="375">
        <v>385</v>
      </c>
      <c r="C171" s="375">
        <v>140</v>
      </c>
      <c r="D171" s="375">
        <v>131</v>
      </c>
      <c r="E171" s="375">
        <v>54</v>
      </c>
      <c r="F171" s="375">
        <v>36</v>
      </c>
      <c r="G171" s="375">
        <v>8</v>
      </c>
      <c r="H171" s="375">
        <v>56</v>
      </c>
      <c r="I171" s="375">
        <v>18</v>
      </c>
      <c r="J171" s="375">
        <v>0</v>
      </c>
      <c r="K171" s="375">
        <v>0</v>
      </c>
      <c r="L171" s="375">
        <v>135</v>
      </c>
      <c r="M171" s="375">
        <v>56</v>
      </c>
      <c r="N171" s="375">
        <v>42</v>
      </c>
      <c r="O171" s="375">
        <v>8</v>
      </c>
      <c r="P171" s="375">
        <v>69</v>
      </c>
      <c r="Q171" s="375">
        <v>20</v>
      </c>
      <c r="R171" s="367">
        <f t="shared" si="135"/>
        <v>854</v>
      </c>
      <c r="S171" s="368">
        <f t="shared" si="136"/>
        <v>304</v>
      </c>
      <c r="U171" s="363" t="s">
        <v>126</v>
      </c>
      <c r="V171" s="367">
        <v>9</v>
      </c>
      <c r="W171" s="367">
        <v>3</v>
      </c>
      <c r="X171" s="367">
        <v>1</v>
      </c>
      <c r="Y171" s="367">
        <v>0</v>
      </c>
      <c r="Z171" s="367">
        <v>2</v>
      </c>
      <c r="AA171" s="367">
        <v>0</v>
      </c>
      <c r="AB171" s="367">
        <v>2</v>
      </c>
      <c r="AC171" s="367">
        <v>1</v>
      </c>
      <c r="AD171" s="367">
        <v>0</v>
      </c>
      <c r="AE171" s="367">
        <v>0</v>
      </c>
      <c r="AF171" s="367">
        <v>23</v>
      </c>
      <c r="AG171" s="367">
        <v>11</v>
      </c>
      <c r="AH171" s="367">
        <v>7</v>
      </c>
      <c r="AI171" s="367">
        <v>1</v>
      </c>
      <c r="AJ171" s="367">
        <v>19</v>
      </c>
      <c r="AK171" s="367">
        <v>3</v>
      </c>
      <c r="AL171" s="367">
        <f t="shared" si="137"/>
        <v>63</v>
      </c>
      <c r="AM171" s="368">
        <f t="shared" si="138"/>
        <v>19</v>
      </c>
      <c r="AO171" s="363" t="s">
        <v>126</v>
      </c>
      <c r="AP171" s="367">
        <v>7</v>
      </c>
      <c r="AQ171" s="367">
        <v>2</v>
      </c>
      <c r="AR171" s="367">
        <v>1</v>
      </c>
      <c r="AS171" s="367">
        <v>1</v>
      </c>
      <c r="AT171" s="367"/>
      <c r="AU171" s="367">
        <v>2</v>
      </c>
      <c r="AV171" s="367">
        <v>1</v>
      </c>
      <c r="AW171" s="367">
        <v>1</v>
      </c>
      <c r="AX171" s="367">
        <f t="shared" si="139"/>
        <v>15</v>
      </c>
      <c r="AY171" s="367">
        <v>11</v>
      </c>
      <c r="AZ171" s="367">
        <v>4</v>
      </c>
      <c r="BA171" s="367">
        <f t="shared" si="140"/>
        <v>15</v>
      </c>
      <c r="BB171" s="368">
        <v>1</v>
      </c>
      <c r="BD171" s="409" t="s">
        <v>248</v>
      </c>
      <c r="BE171" s="443">
        <v>19</v>
      </c>
      <c r="BF171" s="443">
        <v>3</v>
      </c>
      <c r="BG171" s="443"/>
      <c r="BH171" s="443">
        <v>5</v>
      </c>
      <c r="BI171" s="412">
        <f t="shared" si="141"/>
        <v>27</v>
      </c>
      <c r="BJ171" s="421">
        <v>8</v>
      </c>
      <c r="BK171" s="421"/>
      <c r="BL171" s="422">
        <v>8</v>
      </c>
    </row>
    <row r="172" spans="1:64" s="1" customFormat="1" ht="11.9" customHeight="1">
      <c r="A172" s="363" t="s">
        <v>127</v>
      </c>
      <c r="B172" s="375">
        <v>222</v>
      </c>
      <c r="C172" s="375">
        <v>101</v>
      </c>
      <c r="D172" s="375">
        <v>46</v>
      </c>
      <c r="E172" s="375">
        <v>25</v>
      </c>
      <c r="F172" s="375">
        <v>26</v>
      </c>
      <c r="G172" s="375">
        <v>11</v>
      </c>
      <c r="H172" s="375">
        <v>50</v>
      </c>
      <c r="I172" s="375">
        <v>22</v>
      </c>
      <c r="J172" s="375">
        <v>0</v>
      </c>
      <c r="K172" s="375">
        <v>0</v>
      </c>
      <c r="L172" s="375">
        <v>76</v>
      </c>
      <c r="M172" s="375">
        <v>44</v>
      </c>
      <c r="N172" s="375">
        <v>18</v>
      </c>
      <c r="O172" s="375">
        <v>7</v>
      </c>
      <c r="P172" s="375">
        <v>39</v>
      </c>
      <c r="Q172" s="375">
        <v>9</v>
      </c>
      <c r="R172" s="367">
        <f t="shared" si="135"/>
        <v>477</v>
      </c>
      <c r="S172" s="368">
        <f t="shared" si="136"/>
        <v>219</v>
      </c>
      <c r="U172" s="363" t="s">
        <v>127</v>
      </c>
      <c r="V172" s="367">
        <v>1</v>
      </c>
      <c r="W172" s="367">
        <v>1</v>
      </c>
      <c r="X172" s="367">
        <v>0</v>
      </c>
      <c r="Y172" s="367">
        <v>0</v>
      </c>
      <c r="Z172" s="367">
        <v>0</v>
      </c>
      <c r="AA172" s="367">
        <v>0</v>
      </c>
      <c r="AB172" s="367">
        <v>0</v>
      </c>
      <c r="AC172" s="367">
        <v>0</v>
      </c>
      <c r="AD172" s="367">
        <v>0</v>
      </c>
      <c r="AE172" s="367">
        <v>0</v>
      </c>
      <c r="AF172" s="367">
        <v>25</v>
      </c>
      <c r="AG172" s="367">
        <v>16</v>
      </c>
      <c r="AH172" s="367">
        <v>1</v>
      </c>
      <c r="AI172" s="367">
        <v>0</v>
      </c>
      <c r="AJ172" s="367">
        <v>10</v>
      </c>
      <c r="AK172" s="367">
        <v>3</v>
      </c>
      <c r="AL172" s="367">
        <f t="shared" si="137"/>
        <v>37</v>
      </c>
      <c r="AM172" s="368">
        <f t="shared" si="138"/>
        <v>20</v>
      </c>
      <c r="AO172" s="363" t="s">
        <v>127</v>
      </c>
      <c r="AP172" s="367">
        <v>4</v>
      </c>
      <c r="AQ172" s="367">
        <v>1</v>
      </c>
      <c r="AR172" s="367">
        <v>1</v>
      </c>
      <c r="AS172" s="367">
        <v>1</v>
      </c>
      <c r="AT172" s="367"/>
      <c r="AU172" s="367">
        <v>2</v>
      </c>
      <c r="AV172" s="367">
        <v>1</v>
      </c>
      <c r="AW172" s="367">
        <v>1</v>
      </c>
      <c r="AX172" s="367">
        <f t="shared" si="139"/>
        <v>11</v>
      </c>
      <c r="AY172" s="367">
        <v>8</v>
      </c>
      <c r="AZ172" s="367">
        <v>2</v>
      </c>
      <c r="BA172" s="367">
        <f t="shared" si="140"/>
        <v>10</v>
      </c>
      <c r="BB172" s="368">
        <v>1</v>
      </c>
      <c r="BD172" s="409" t="s">
        <v>249</v>
      </c>
      <c r="BE172" s="443">
        <v>18</v>
      </c>
      <c r="BF172" s="443">
        <v>3</v>
      </c>
      <c r="BG172" s="443"/>
      <c r="BH172" s="443"/>
      <c r="BI172" s="412">
        <f t="shared" si="141"/>
        <v>21</v>
      </c>
      <c r="BJ172" s="421">
        <v>3</v>
      </c>
      <c r="BK172" s="421">
        <v>5</v>
      </c>
      <c r="BL172" s="422">
        <v>1</v>
      </c>
    </row>
    <row r="173" spans="1:64" s="1" customFormat="1" ht="11.9" customHeight="1">
      <c r="A173" s="363" t="s">
        <v>128</v>
      </c>
      <c r="B173" s="375">
        <v>149</v>
      </c>
      <c r="C173" s="375">
        <v>70</v>
      </c>
      <c r="D173" s="375">
        <v>36</v>
      </c>
      <c r="E173" s="375">
        <v>19</v>
      </c>
      <c r="F173" s="375">
        <v>0</v>
      </c>
      <c r="G173" s="375">
        <v>0</v>
      </c>
      <c r="H173" s="375">
        <v>32</v>
      </c>
      <c r="I173" s="375">
        <v>11</v>
      </c>
      <c r="J173" s="375">
        <v>0</v>
      </c>
      <c r="K173" s="375">
        <v>0</v>
      </c>
      <c r="L173" s="375">
        <v>37</v>
      </c>
      <c r="M173" s="375">
        <v>21</v>
      </c>
      <c r="N173" s="375">
        <v>0</v>
      </c>
      <c r="O173" s="375">
        <v>0</v>
      </c>
      <c r="P173" s="375">
        <v>16</v>
      </c>
      <c r="Q173" s="375">
        <v>3</v>
      </c>
      <c r="R173" s="367">
        <f t="shared" si="135"/>
        <v>270</v>
      </c>
      <c r="S173" s="368">
        <f t="shared" si="136"/>
        <v>124</v>
      </c>
      <c r="U173" s="363" t="s">
        <v>128</v>
      </c>
      <c r="V173" s="367">
        <v>3</v>
      </c>
      <c r="W173" s="367">
        <v>1</v>
      </c>
      <c r="X173" s="367">
        <v>2</v>
      </c>
      <c r="Y173" s="367">
        <v>1</v>
      </c>
      <c r="Z173" s="367">
        <v>0</v>
      </c>
      <c r="AA173" s="367">
        <v>0</v>
      </c>
      <c r="AB173" s="367">
        <v>1</v>
      </c>
      <c r="AC173" s="367">
        <v>1</v>
      </c>
      <c r="AD173" s="367">
        <v>0</v>
      </c>
      <c r="AE173" s="367">
        <v>0</v>
      </c>
      <c r="AF173" s="367">
        <v>4</v>
      </c>
      <c r="AG173" s="367">
        <v>2</v>
      </c>
      <c r="AH173" s="367">
        <v>0</v>
      </c>
      <c r="AI173" s="367">
        <v>0</v>
      </c>
      <c r="AJ173" s="367">
        <v>3</v>
      </c>
      <c r="AK173" s="367">
        <v>1</v>
      </c>
      <c r="AL173" s="367">
        <f t="shared" si="137"/>
        <v>13</v>
      </c>
      <c r="AM173" s="368">
        <f t="shared" si="138"/>
        <v>6</v>
      </c>
      <c r="AO173" s="363" t="s">
        <v>128</v>
      </c>
      <c r="AP173" s="367">
        <v>3</v>
      </c>
      <c r="AQ173" s="367">
        <v>1</v>
      </c>
      <c r="AR173" s="367"/>
      <c r="AS173" s="367">
        <v>1</v>
      </c>
      <c r="AT173" s="367"/>
      <c r="AU173" s="367">
        <v>1</v>
      </c>
      <c r="AV173" s="367"/>
      <c r="AW173" s="367">
        <v>1</v>
      </c>
      <c r="AX173" s="367">
        <f t="shared" si="139"/>
        <v>7</v>
      </c>
      <c r="AY173" s="367">
        <v>4</v>
      </c>
      <c r="AZ173" s="367">
        <v>3</v>
      </c>
      <c r="BA173" s="367">
        <f t="shared" si="140"/>
        <v>7</v>
      </c>
      <c r="BB173" s="368">
        <v>1</v>
      </c>
      <c r="BD173" s="435" t="s">
        <v>265</v>
      </c>
      <c r="BE173" s="443">
        <v>6</v>
      </c>
      <c r="BF173" s="443">
        <v>1</v>
      </c>
      <c r="BG173" s="443"/>
      <c r="BH173" s="443">
        <v>1</v>
      </c>
      <c r="BI173" s="412">
        <f t="shared" si="141"/>
        <v>8</v>
      </c>
      <c r="BJ173" s="443">
        <v>3</v>
      </c>
      <c r="BK173" s="443"/>
      <c r="BL173" s="444">
        <v>2</v>
      </c>
    </row>
    <row r="174" spans="1:64" s="1" customFormat="1" ht="11.9" customHeight="1">
      <c r="A174" s="362" t="s">
        <v>129</v>
      </c>
      <c r="B174" s="375"/>
      <c r="C174" s="375"/>
      <c r="D174" s="375"/>
      <c r="E174" s="375"/>
      <c r="F174" s="375"/>
      <c r="G174" s="375"/>
      <c r="H174" s="375"/>
      <c r="I174" s="375"/>
      <c r="J174" s="375"/>
      <c r="K174" s="375"/>
      <c r="L174" s="375"/>
      <c r="M174" s="375"/>
      <c r="N174" s="375"/>
      <c r="O174" s="375"/>
      <c r="P174" s="375"/>
      <c r="Q174" s="375"/>
      <c r="R174" s="367">
        <f t="shared" si="135"/>
        <v>0</v>
      </c>
      <c r="S174" s="368">
        <f t="shared" si="136"/>
        <v>0</v>
      </c>
      <c r="U174" s="362" t="s">
        <v>129</v>
      </c>
      <c r="V174" s="379"/>
      <c r="W174" s="379"/>
      <c r="X174" s="379"/>
      <c r="Y174" s="379"/>
      <c r="Z174" s="379"/>
      <c r="AA174" s="379"/>
      <c r="AB174" s="379"/>
      <c r="AC174" s="379"/>
      <c r="AD174" s="379"/>
      <c r="AE174" s="379"/>
      <c r="AF174" s="379"/>
      <c r="AG174" s="379"/>
      <c r="AH174" s="379"/>
      <c r="AI174" s="379"/>
      <c r="AJ174" s="379"/>
      <c r="AK174" s="379"/>
      <c r="AL174" s="367">
        <f t="shared" si="137"/>
        <v>0</v>
      </c>
      <c r="AM174" s="368">
        <f t="shared" si="138"/>
        <v>0</v>
      </c>
      <c r="AO174" s="362" t="s">
        <v>129</v>
      </c>
      <c r="AP174" s="367"/>
      <c r="AQ174" s="390"/>
      <c r="AR174" s="367"/>
      <c r="AS174" s="367"/>
      <c r="AT174" s="367"/>
      <c r="AU174" s="367"/>
      <c r="AV174" s="367"/>
      <c r="AW174" s="367"/>
      <c r="AX174" s="367">
        <f t="shared" si="139"/>
        <v>0</v>
      </c>
      <c r="AY174" s="367"/>
      <c r="AZ174" s="367"/>
      <c r="BA174" s="367">
        <f t="shared" si="140"/>
        <v>0</v>
      </c>
      <c r="BB174" s="368"/>
      <c r="BD174" s="418" t="s">
        <v>129</v>
      </c>
      <c r="BE174" s="443"/>
      <c r="BF174" s="443"/>
      <c r="BG174" s="443"/>
      <c r="BH174" s="443"/>
      <c r="BI174" s="412">
        <f t="shared" si="141"/>
        <v>0</v>
      </c>
      <c r="BJ174" s="443"/>
      <c r="BK174" s="443"/>
      <c r="BL174" s="444"/>
    </row>
    <row r="175" spans="1:64" s="1" customFormat="1" ht="11.9" customHeight="1">
      <c r="A175" s="363" t="s">
        <v>130</v>
      </c>
      <c r="B175" s="375">
        <v>129</v>
      </c>
      <c r="C175" s="375">
        <v>58</v>
      </c>
      <c r="D175" s="375">
        <v>60</v>
      </c>
      <c r="E175" s="375">
        <v>31</v>
      </c>
      <c r="F175" s="375">
        <v>0</v>
      </c>
      <c r="G175" s="375">
        <v>0</v>
      </c>
      <c r="H175" s="375">
        <v>39</v>
      </c>
      <c r="I175" s="375">
        <v>11</v>
      </c>
      <c r="J175" s="375">
        <v>0</v>
      </c>
      <c r="K175" s="375">
        <v>0</v>
      </c>
      <c r="L175" s="375">
        <v>48</v>
      </c>
      <c r="M175" s="375">
        <v>25</v>
      </c>
      <c r="N175" s="375">
        <v>0</v>
      </c>
      <c r="O175" s="375">
        <v>0</v>
      </c>
      <c r="P175" s="375">
        <v>18</v>
      </c>
      <c r="Q175" s="375">
        <v>4</v>
      </c>
      <c r="R175" s="367">
        <f t="shared" si="135"/>
        <v>294</v>
      </c>
      <c r="S175" s="368">
        <f t="shared" si="136"/>
        <v>129</v>
      </c>
      <c r="U175" s="363" t="s">
        <v>130</v>
      </c>
      <c r="V175" s="367">
        <v>17</v>
      </c>
      <c r="W175" s="367">
        <v>11</v>
      </c>
      <c r="X175" s="367">
        <v>1</v>
      </c>
      <c r="Y175" s="367">
        <v>0</v>
      </c>
      <c r="Z175" s="367">
        <v>0</v>
      </c>
      <c r="AA175" s="367">
        <v>0</v>
      </c>
      <c r="AB175" s="367">
        <v>1</v>
      </c>
      <c r="AC175" s="367">
        <v>0</v>
      </c>
      <c r="AD175" s="367">
        <v>0</v>
      </c>
      <c r="AE175" s="367">
        <v>0</v>
      </c>
      <c r="AF175" s="367">
        <v>14</v>
      </c>
      <c r="AG175" s="367">
        <v>7</v>
      </c>
      <c r="AH175" s="367">
        <v>0</v>
      </c>
      <c r="AI175" s="367">
        <v>0</v>
      </c>
      <c r="AJ175" s="367">
        <v>9</v>
      </c>
      <c r="AK175" s="367">
        <v>3</v>
      </c>
      <c r="AL175" s="367">
        <f t="shared" si="137"/>
        <v>42</v>
      </c>
      <c r="AM175" s="368">
        <f t="shared" si="138"/>
        <v>21</v>
      </c>
      <c r="AO175" s="363" t="s">
        <v>130</v>
      </c>
      <c r="AP175" s="367">
        <v>2</v>
      </c>
      <c r="AQ175" s="367">
        <v>1</v>
      </c>
      <c r="AR175" s="367"/>
      <c r="AS175" s="367">
        <v>1</v>
      </c>
      <c r="AT175" s="367"/>
      <c r="AU175" s="367">
        <v>1</v>
      </c>
      <c r="AV175" s="367"/>
      <c r="AW175" s="367">
        <v>1</v>
      </c>
      <c r="AX175" s="367">
        <f t="shared" si="139"/>
        <v>6</v>
      </c>
      <c r="AY175" s="367">
        <v>6</v>
      </c>
      <c r="AZ175" s="367">
        <v>0</v>
      </c>
      <c r="BA175" s="367">
        <f t="shared" si="140"/>
        <v>6</v>
      </c>
      <c r="BB175" s="368">
        <v>1</v>
      </c>
      <c r="BD175" s="409" t="s">
        <v>250</v>
      </c>
      <c r="BE175" s="424">
        <v>10</v>
      </c>
      <c r="BF175" s="421">
        <v>2</v>
      </c>
      <c r="BG175" s="421"/>
      <c r="BH175" s="421">
        <v>1</v>
      </c>
      <c r="BI175" s="412">
        <f t="shared" si="141"/>
        <v>13</v>
      </c>
      <c r="BJ175" s="421">
        <v>5</v>
      </c>
      <c r="BK175" s="421">
        <v>1</v>
      </c>
      <c r="BL175" s="422">
        <v>6</v>
      </c>
    </row>
    <row r="176" spans="1:64" s="1" customFormat="1" ht="11.9" customHeight="1">
      <c r="A176" s="363" t="s">
        <v>131</v>
      </c>
      <c r="B176" s="375">
        <v>358</v>
      </c>
      <c r="C176" s="375">
        <v>121</v>
      </c>
      <c r="D176" s="375">
        <v>68</v>
      </c>
      <c r="E176" s="375">
        <v>27</v>
      </c>
      <c r="F176" s="375">
        <v>0</v>
      </c>
      <c r="G176" s="375">
        <v>0</v>
      </c>
      <c r="H176" s="375">
        <v>40</v>
      </c>
      <c r="I176" s="375">
        <v>12</v>
      </c>
      <c r="J176" s="375">
        <v>0</v>
      </c>
      <c r="K176" s="375">
        <v>0</v>
      </c>
      <c r="L176" s="375">
        <v>51</v>
      </c>
      <c r="M176" s="375">
        <v>17</v>
      </c>
      <c r="N176" s="375">
        <v>0</v>
      </c>
      <c r="O176" s="375">
        <v>0</v>
      </c>
      <c r="P176" s="375">
        <v>22</v>
      </c>
      <c r="Q176" s="375">
        <v>8</v>
      </c>
      <c r="R176" s="367">
        <f t="shared" si="135"/>
        <v>539</v>
      </c>
      <c r="S176" s="368">
        <f t="shared" si="136"/>
        <v>185</v>
      </c>
      <c r="U176" s="363" t="s">
        <v>131</v>
      </c>
      <c r="V176" s="367">
        <v>13</v>
      </c>
      <c r="W176" s="367">
        <v>3</v>
      </c>
      <c r="X176" s="367">
        <v>2</v>
      </c>
      <c r="Y176" s="367">
        <v>0</v>
      </c>
      <c r="Z176" s="367">
        <v>0</v>
      </c>
      <c r="AA176" s="367">
        <v>0</v>
      </c>
      <c r="AB176" s="367">
        <v>1</v>
      </c>
      <c r="AC176" s="367">
        <v>0</v>
      </c>
      <c r="AD176" s="367">
        <v>0</v>
      </c>
      <c r="AE176" s="367">
        <v>0</v>
      </c>
      <c r="AF176" s="367">
        <v>26</v>
      </c>
      <c r="AG176" s="367">
        <v>7</v>
      </c>
      <c r="AH176" s="367">
        <v>0</v>
      </c>
      <c r="AI176" s="367">
        <v>0</v>
      </c>
      <c r="AJ176" s="367">
        <v>4</v>
      </c>
      <c r="AK176" s="367">
        <v>1</v>
      </c>
      <c r="AL176" s="367">
        <f t="shared" si="137"/>
        <v>46</v>
      </c>
      <c r="AM176" s="368">
        <f t="shared" si="138"/>
        <v>11</v>
      </c>
      <c r="AO176" s="363" t="s">
        <v>131</v>
      </c>
      <c r="AP176" s="367">
        <v>8</v>
      </c>
      <c r="AQ176" s="367">
        <v>2</v>
      </c>
      <c r="AR176" s="367"/>
      <c r="AS176" s="367">
        <v>1</v>
      </c>
      <c r="AT176" s="367"/>
      <c r="AU176" s="367">
        <v>1</v>
      </c>
      <c r="AV176" s="367"/>
      <c r="AW176" s="367">
        <v>1</v>
      </c>
      <c r="AX176" s="367">
        <f t="shared" si="139"/>
        <v>13</v>
      </c>
      <c r="AY176" s="367">
        <v>4</v>
      </c>
      <c r="AZ176" s="367">
        <v>9</v>
      </c>
      <c r="BA176" s="367">
        <f t="shared" si="140"/>
        <v>13</v>
      </c>
      <c r="BB176" s="368">
        <v>2</v>
      </c>
      <c r="BD176" s="409" t="s">
        <v>251</v>
      </c>
      <c r="BE176" s="424">
        <v>9</v>
      </c>
      <c r="BF176" s="421">
        <v>1</v>
      </c>
      <c r="BG176" s="421"/>
      <c r="BH176" s="421"/>
      <c r="BI176" s="412">
        <f t="shared" si="141"/>
        <v>10</v>
      </c>
      <c r="BJ176" s="421">
        <v>3</v>
      </c>
      <c r="BK176" s="421">
        <v>1</v>
      </c>
      <c r="BL176" s="422">
        <v>4</v>
      </c>
    </row>
    <row r="177" spans="1:64" s="1" customFormat="1" ht="11.9" customHeight="1">
      <c r="A177" s="363" t="s">
        <v>132</v>
      </c>
      <c r="B177" s="375">
        <v>793</v>
      </c>
      <c r="C177" s="375">
        <v>294</v>
      </c>
      <c r="D177" s="375">
        <v>386</v>
      </c>
      <c r="E177" s="375">
        <v>179</v>
      </c>
      <c r="F177" s="375">
        <v>62</v>
      </c>
      <c r="G177" s="375">
        <v>8</v>
      </c>
      <c r="H177" s="375">
        <v>310</v>
      </c>
      <c r="I177" s="375">
        <v>92</v>
      </c>
      <c r="J177" s="375">
        <v>0</v>
      </c>
      <c r="K177" s="375">
        <v>0</v>
      </c>
      <c r="L177" s="375">
        <v>339</v>
      </c>
      <c r="M177" s="375">
        <v>152</v>
      </c>
      <c r="N177" s="375">
        <v>15</v>
      </c>
      <c r="O177" s="375">
        <v>0</v>
      </c>
      <c r="P177" s="375">
        <v>125</v>
      </c>
      <c r="Q177" s="375">
        <v>30</v>
      </c>
      <c r="R177" s="367">
        <f t="shared" si="135"/>
        <v>2030</v>
      </c>
      <c r="S177" s="368">
        <f t="shared" si="136"/>
        <v>755</v>
      </c>
      <c r="U177" s="363" t="s">
        <v>132</v>
      </c>
      <c r="V177" s="367">
        <v>82</v>
      </c>
      <c r="W177" s="367">
        <v>36</v>
      </c>
      <c r="X177" s="367">
        <v>15</v>
      </c>
      <c r="Y177" s="367">
        <v>4</v>
      </c>
      <c r="Z177" s="367">
        <v>12</v>
      </c>
      <c r="AA177" s="367">
        <v>0</v>
      </c>
      <c r="AB177" s="367">
        <v>36</v>
      </c>
      <c r="AC177" s="367">
        <v>7</v>
      </c>
      <c r="AD177" s="367">
        <v>0</v>
      </c>
      <c r="AE177" s="367">
        <v>0</v>
      </c>
      <c r="AF177" s="367">
        <v>0</v>
      </c>
      <c r="AG177" s="367">
        <v>0</v>
      </c>
      <c r="AH177" s="367">
        <v>9</v>
      </c>
      <c r="AI177" s="367">
        <v>0</v>
      </c>
      <c r="AJ177" s="367">
        <v>57</v>
      </c>
      <c r="AK177" s="367">
        <v>19</v>
      </c>
      <c r="AL177" s="367">
        <f t="shared" si="137"/>
        <v>211</v>
      </c>
      <c r="AM177" s="368">
        <f t="shared" si="138"/>
        <v>66</v>
      </c>
      <c r="AO177" s="363" t="s">
        <v>132</v>
      </c>
      <c r="AP177" s="367">
        <v>14</v>
      </c>
      <c r="AQ177" s="367">
        <v>5</v>
      </c>
      <c r="AR177" s="367">
        <v>1</v>
      </c>
      <c r="AS177" s="367">
        <v>5</v>
      </c>
      <c r="AT177" s="367"/>
      <c r="AU177" s="367">
        <v>4</v>
      </c>
      <c r="AV177" s="367">
        <v>1</v>
      </c>
      <c r="AW177" s="367">
        <v>2</v>
      </c>
      <c r="AX177" s="367">
        <f t="shared" si="139"/>
        <v>32</v>
      </c>
      <c r="AY177" s="367">
        <v>29</v>
      </c>
      <c r="AZ177" s="367">
        <v>4</v>
      </c>
      <c r="BA177" s="367">
        <f t="shared" si="140"/>
        <v>33</v>
      </c>
      <c r="BB177" s="368">
        <v>4</v>
      </c>
      <c r="BD177" s="409" t="s">
        <v>252</v>
      </c>
      <c r="BE177" s="424">
        <v>36</v>
      </c>
      <c r="BF177" s="421">
        <v>3</v>
      </c>
      <c r="BG177" s="421">
        <v>4</v>
      </c>
      <c r="BH177" s="421"/>
      <c r="BI177" s="412">
        <f t="shared" si="141"/>
        <v>43</v>
      </c>
      <c r="BJ177" s="421">
        <v>18</v>
      </c>
      <c r="BK177" s="421">
        <v>3</v>
      </c>
      <c r="BL177" s="422">
        <v>27</v>
      </c>
    </row>
    <row r="178" spans="1:64" s="1" customFormat="1" ht="11.9" customHeight="1">
      <c r="A178" s="363" t="s">
        <v>133</v>
      </c>
      <c r="B178" s="375">
        <v>362</v>
      </c>
      <c r="C178" s="375">
        <v>147</v>
      </c>
      <c r="D178" s="375">
        <v>141</v>
      </c>
      <c r="E178" s="375">
        <v>59</v>
      </c>
      <c r="F178" s="375">
        <v>46</v>
      </c>
      <c r="G178" s="375">
        <v>10</v>
      </c>
      <c r="H178" s="375">
        <v>74</v>
      </c>
      <c r="I178" s="375">
        <v>29</v>
      </c>
      <c r="J178" s="375">
        <v>0</v>
      </c>
      <c r="K178" s="375">
        <v>0</v>
      </c>
      <c r="L178" s="375">
        <v>127</v>
      </c>
      <c r="M178" s="375">
        <v>59</v>
      </c>
      <c r="N178" s="375">
        <v>16</v>
      </c>
      <c r="O178" s="375">
        <v>2</v>
      </c>
      <c r="P178" s="375">
        <v>38</v>
      </c>
      <c r="Q178" s="375">
        <v>7</v>
      </c>
      <c r="R178" s="367">
        <f t="shared" si="135"/>
        <v>804</v>
      </c>
      <c r="S178" s="368">
        <f t="shared" si="136"/>
        <v>313</v>
      </c>
      <c r="U178" s="363" t="s">
        <v>133</v>
      </c>
      <c r="V178" s="367">
        <v>33</v>
      </c>
      <c r="W178" s="367">
        <v>11</v>
      </c>
      <c r="X178" s="367">
        <v>23</v>
      </c>
      <c r="Y178" s="367">
        <v>9</v>
      </c>
      <c r="Z178" s="367">
        <v>5</v>
      </c>
      <c r="AA178" s="367">
        <v>0</v>
      </c>
      <c r="AB178" s="367">
        <v>6</v>
      </c>
      <c r="AC178" s="367">
        <v>3</v>
      </c>
      <c r="AD178" s="367">
        <v>0</v>
      </c>
      <c r="AE178" s="367">
        <v>0</v>
      </c>
      <c r="AF178" s="367">
        <v>21</v>
      </c>
      <c r="AG178" s="367">
        <v>11</v>
      </c>
      <c r="AH178" s="367">
        <v>8</v>
      </c>
      <c r="AI178" s="367">
        <v>1</v>
      </c>
      <c r="AJ178" s="367">
        <v>9</v>
      </c>
      <c r="AK178" s="367">
        <v>0</v>
      </c>
      <c r="AL178" s="367">
        <f t="shared" si="137"/>
        <v>105</v>
      </c>
      <c r="AM178" s="368">
        <f t="shared" si="138"/>
        <v>35</v>
      </c>
      <c r="AO178" s="363" t="s">
        <v>133</v>
      </c>
      <c r="AP178" s="367">
        <v>6</v>
      </c>
      <c r="AQ178" s="367">
        <v>2</v>
      </c>
      <c r="AR178" s="367">
        <v>1</v>
      </c>
      <c r="AS178" s="367">
        <v>1</v>
      </c>
      <c r="AT178" s="367"/>
      <c r="AU178" s="367">
        <v>2</v>
      </c>
      <c r="AV178" s="367">
        <v>1</v>
      </c>
      <c r="AW178" s="367">
        <v>1</v>
      </c>
      <c r="AX178" s="367">
        <f t="shared" si="139"/>
        <v>14</v>
      </c>
      <c r="AY178" s="367">
        <v>14</v>
      </c>
      <c r="AZ178" s="367">
        <v>2</v>
      </c>
      <c r="BA178" s="367">
        <f t="shared" si="140"/>
        <v>16</v>
      </c>
      <c r="BB178" s="368">
        <v>1</v>
      </c>
      <c r="BD178" s="409" t="s">
        <v>253</v>
      </c>
      <c r="BE178" s="424">
        <v>20</v>
      </c>
      <c r="BF178" s="421"/>
      <c r="BG178" s="421"/>
      <c r="BH178" s="421"/>
      <c r="BI178" s="412">
        <f t="shared" si="141"/>
        <v>20</v>
      </c>
      <c r="BJ178" s="421">
        <v>6</v>
      </c>
      <c r="BK178" s="421"/>
      <c r="BL178" s="422">
        <v>10</v>
      </c>
    </row>
    <row r="179" spans="1:64" s="1" customFormat="1" ht="11.9" customHeight="1">
      <c r="A179" s="363" t="s">
        <v>134</v>
      </c>
      <c r="B179" s="375">
        <v>193</v>
      </c>
      <c r="C179" s="375">
        <v>59</v>
      </c>
      <c r="D179" s="375">
        <v>39</v>
      </c>
      <c r="E179" s="375">
        <v>16</v>
      </c>
      <c r="F179" s="375">
        <v>0</v>
      </c>
      <c r="G179" s="375">
        <v>0</v>
      </c>
      <c r="H179" s="375">
        <v>58</v>
      </c>
      <c r="I179" s="375">
        <v>19</v>
      </c>
      <c r="J179" s="375">
        <v>0</v>
      </c>
      <c r="K179" s="375">
        <v>0</v>
      </c>
      <c r="L179" s="375">
        <v>22</v>
      </c>
      <c r="M179" s="375">
        <v>10</v>
      </c>
      <c r="N179" s="375">
        <v>0</v>
      </c>
      <c r="O179" s="375">
        <v>0</v>
      </c>
      <c r="P179" s="375">
        <v>26</v>
      </c>
      <c r="Q179" s="375">
        <v>14</v>
      </c>
      <c r="R179" s="367">
        <f t="shared" si="135"/>
        <v>338</v>
      </c>
      <c r="S179" s="368">
        <f t="shared" si="136"/>
        <v>118</v>
      </c>
      <c r="U179" s="363" t="s">
        <v>134</v>
      </c>
      <c r="V179" s="367">
        <v>35</v>
      </c>
      <c r="W179" s="367">
        <v>13</v>
      </c>
      <c r="X179" s="367">
        <v>2</v>
      </c>
      <c r="Y179" s="367">
        <v>0</v>
      </c>
      <c r="Z179" s="367">
        <v>0</v>
      </c>
      <c r="AA179" s="367">
        <v>0</v>
      </c>
      <c r="AB179" s="367">
        <v>7</v>
      </c>
      <c r="AC179" s="367">
        <v>3</v>
      </c>
      <c r="AD179" s="367">
        <v>0</v>
      </c>
      <c r="AE179" s="367">
        <v>0</v>
      </c>
      <c r="AF179" s="367">
        <v>5</v>
      </c>
      <c r="AG179" s="367">
        <v>3</v>
      </c>
      <c r="AH179" s="367">
        <v>0</v>
      </c>
      <c r="AI179" s="367">
        <v>0</v>
      </c>
      <c r="AJ179" s="367">
        <v>11</v>
      </c>
      <c r="AK179" s="367">
        <v>6</v>
      </c>
      <c r="AL179" s="367">
        <f t="shared" si="137"/>
        <v>60</v>
      </c>
      <c r="AM179" s="368">
        <f t="shared" si="138"/>
        <v>25</v>
      </c>
      <c r="AO179" s="363" t="s">
        <v>134</v>
      </c>
      <c r="AP179" s="367">
        <v>4</v>
      </c>
      <c r="AQ179" s="366">
        <v>1</v>
      </c>
      <c r="AR179" s="367"/>
      <c r="AS179" s="367">
        <v>1</v>
      </c>
      <c r="AT179" s="367"/>
      <c r="AU179" s="367">
        <v>1</v>
      </c>
      <c r="AV179" s="367"/>
      <c r="AW179" s="367">
        <v>1</v>
      </c>
      <c r="AX179" s="367">
        <f t="shared" si="139"/>
        <v>8</v>
      </c>
      <c r="AY179" s="367">
        <v>4</v>
      </c>
      <c r="AZ179" s="367">
        <v>3</v>
      </c>
      <c r="BA179" s="367">
        <f t="shared" si="140"/>
        <v>7</v>
      </c>
      <c r="BB179" s="368">
        <v>1</v>
      </c>
      <c r="BD179" s="409" t="s">
        <v>254</v>
      </c>
      <c r="BE179" s="424">
        <v>12</v>
      </c>
      <c r="BF179" s="421"/>
      <c r="BG179" s="421"/>
      <c r="BH179" s="421"/>
      <c r="BI179" s="412">
        <f t="shared" si="141"/>
        <v>12</v>
      </c>
      <c r="BJ179" s="421">
        <v>2</v>
      </c>
      <c r="BK179" s="421">
        <v>1</v>
      </c>
      <c r="BL179" s="422">
        <v>5</v>
      </c>
    </row>
    <row r="180" spans="1:64" s="1" customFormat="1" ht="11.9" customHeight="1" thickBot="1">
      <c r="A180" s="245" t="s">
        <v>135</v>
      </c>
      <c r="B180" s="376">
        <v>394</v>
      </c>
      <c r="C180" s="376">
        <v>174</v>
      </c>
      <c r="D180" s="376">
        <v>107</v>
      </c>
      <c r="E180" s="376">
        <v>53</v>
      </c>
      <c r="F180" s="376">
        <v>0</v>
      </c>
      <c r="G180" s="376">
        <v>0</v>
      </c>
      <c r="H180" s="376">
        <v>127</v>
      </c>
      <c r="I180" s="376">
        <v>55</v>
      </c>
      <c r="J180" s="376">
        <v>0</v>
      </c>
      <c r="K180" s="376">
        <v>0</v>
      </c>
      <c r="L180" s="376">
        <v>196</v>
      </c>
      <c r="M180" s="376">
        <v>95</v>
      </c>
      <c r="N180" s="376">
        <v>0</v>
      </c>
      <c r="O180" s="376">
        <v>0</v>
      </c>
      <c r="P180" s="376">
        <v>69</v>
      </c>
      <c r="Q180" s="376">
        <v>15</v>
      </c>
      <c r="R180" s="372">
        <f t="shared" si="135"/>
        <v>893</v>
      </c>
      <c r="S180" s="373">
        <f t="shared" si="136"/>
        <v>392</v>
      </c>
      <c r="U180" s="245" t="s">
        <v>135</v>
      </c>
      <c r="V180" s="372">
        <v>74</v>
      </c>
      <c r="W180" s="372">
        <v>27</v>
      </c>
      <c r="X180" s="372">
        <v>42</v>
      </c>
      <c r="Y180" s="372">
        <v>20</v>
      </c>
      <c r="Z180" s="372">
        <v>0</v>
      </c>
      <c r="AA180" s="372">
        <v>0</v>
      </c>
      <c r="AB180" s="372">
        <v>34</v>
      </c>
      <c r="AC180" s="372">
        <v>15</v>
      </c>
      <c r="AD180" s="372">
        <v>0</v>
      </c>
      <c r="AE180" s="372">
        <v>0</v>
      </c>
      <c r="AF180" s="372">
        <v>50</v>
      </c>
      <c r="AG180" s="372">
        <v>25</v>
      </c>
      <c r="AH180" s="372">
        <v>0</v>
      </c>
      <c r="AI180" s="372">
        <v>0</v>
      </c>
      <c r="AJ180" s="372">
        <v>42</v>
      </c>
      <c r="AK180" s="372">
        <v>12</v>
      </c>
      <c r="AL180" s="372">
        <f t="shared" si="137"/>
        <v>242</v>
      </c>
      <c r="AM180" s="373">
        <f t="shared" si="138"/>
        <v>99</v>
      </c>
      <c r="AO180" s="245" t="s">
        <v>135</v>
      </c>
      <c r="AP180" s="391">
        <v>8</v>
      </c>
      <c r="AQ180" s="392"/>
      <c r="AR180" s="371"/>
      <c r="AS180" s="372">
        <v>2</v>
      </c>
      <c r="AT180" s="372"/>
      <c r="AU180" s="372">
        <v>4</v>
      </c>
      <c r="AV180" s="372"/>
      <c r="AW180" s="372">
        <v>2</v>
      </c>
      <c r="AX180" s="372">
        <f t="shared" si="139"/>
        <v>16</v>
      </c>
      <c r="AY180" s="372">
        <v>11</v>
      </c>
      <c r="AZ180" s="372">
        <v>1</v>
      </c>
      <c r="BA180" s="372">
        <f t="shared" si="140"/>
        <v>12</v>
      </c>
      <c r="BB180" s="373">
        <v>2</v>
      </c>
      <c r="BD180" s="437" t="s">
        <v>255</v>
      </c>
      <c r="BE180" s="438">
        <v>19</v>
      </c>
      <c r="BF180" s="430"/>
      <c r="BG180" s="430"/>
      <c r="BH180" s="430"/>
      <c r="BI180" s="429">
        <f t="shared" si="141"/>
        <v>19</v>
      </c>
      <c r="BJ180" s="430">
        <v>4</v>
      </c>
      <c r="BK180" s="430"/>
      <c r="BL180" s="431">
        <v>7</v>
      </c>
    </row>
    <row r="182" spans="1:64" ht="84.75" customHeight="1">
      <c r="BI182" s="82"/>
    </row>
    <row r="183" spans="1:64">
      <c r="BE183" s="8"/>
      <c r="BF183" s="22"/>
    </row>
    <row r="184" spans="1:64">
      <c r="AY184" s="36"/>
      <c r="BE184" s="8"/>
      <c r="BF184" s="22"/>
    </row>
    <row r="185" spans="1:64">
      <c r="BE185" s="24"/>
    </row>
    <row r="186" spans="1:64">
      <c r="BB186" s="36"/>
    </row>
  </sheetData>
  <mergeCells count="179">
    <mergeCell ref="BB72:BB73"/>
    <mergeCell ref="X5:Y5"/>
    <mergeCell ref="Z5:AA5"/>
    <mergeCell ref="BB145:BB146"/>
    <mergeCell ref="BB5:BB6"/>
    <mergeCell ref="BD104:BL104"/>
    <mergeCell ref="BD70:BL70"/>
    <mergeCell ref="BD69:BL69"/>
    <mergeCell ref="J5:K5"/>
    <mergeCell ref="AO31:BB31"/>
    <mergeCell ref="AD5:AE5"/>
    <mergeCell ref="AO5:AO6"/>
    <mergeCell ref="AP5:AX5"/>
    <mergeCell ref="AY5:BA5"/>
    <mergeCell ref="BD5:BD6"/>
    <mergeCell ref="BE5:BJ5"/>
    <mergeCell ref="A31:S31"/>
    <mergeCell ref="R5:S5"/>
    <mergeCell ref="P5:Q5"/>
    <mergeCell ref="N5:O5"/>
    <mergeCell ref="L5:M5"/>
    <mergeCell ref="H5:I5"/>
    <mergeCell ref="F5:G5"/>
    <mergeCell ref="D5:E5"/>
    <mergeCell ref="BD31:BL31"/>
    <mergeCell ref="BD32:BL32"/>
    <mergeCell ref="AL34:AM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O32:BB32"/>
    <mergeCell ref="U31:AM31"/>
    <mergeCell ref="U32:AM32"/>
    <mergeCell ref="BE145:BJ145"/>
    <mergeCell ref="BK145:BL145"/>
    <mergeCell ref="BE34:BJ34"/>
    <mergeCell ref="BK34:BL34"/>
    <mergeCell ref="A34:A35"/>
    <mergeCell ref="U34:U35"/>
    <mergeCell ref="BD34:BD35"/>
    <mergeCell ref="BD72:BD73"/>
    <mergeCell ref="BE72:BJ72"/>
    <mergeCell ref="BK72:BL72"/>
    <mergeCell ref="BD107:BD108"/>
    <mergeCell ref="BE107:BJ107"/>
    <mergeCell ref="BK107:BL107"/>
    <mergeCell ref="BD105:BL105"/>
    <mergeCell ref="AO72:AO73"/>
    <mergeCell ref="AP72:AX72"/>
    <mergeCell ref="AY72:BA72"/>
    <mergeCell ref="BD142:BL142"/>
    <mergeCell ref="BD143:BL143"/>
    <mergeCell ref="AO34:AO35"/>
    <mergeCell ref="AP34:AX34"/>
    <mergeCell ref="AO145:AO146"/>
    <mergeCell ref="AP145:AX145"/>
    <mergeCell ref="BD145:BD146"/>
    <mergeCell ref="A142:S142"/>
    <mergeCell ref="A143:S143"/>
    <mergeCell ref="AY145:BA145"/>
    <mergeCell ref="U145:U146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AL145:AM145"/>
    <mergeCell ref="AO143:BB143"/>
    <mergeCell ref="U142:AM142"/>
    <mergeCell ref="U143:AM143"/>
    <mergeCell ref="AO142:BB142"/>
    <mergeCell ref="AL72:AM72"/>
    <mergeCell ref="U72:U73"/>
    <mergeCell ref="V72:W72"/>
    <mergeCell ref="X72:Y72"/>
    <mergeCell ref="Z72:AA72"/>
    <mergeCell ref="R145:S145"/>
    <mergeCell ref="A107:A108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A145:A146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L72:M72"/>
    <mergeCell ref="AB72:AC72"/>
    <mergeCell ref="AD72:AE72"/>
    <mergeCell ref="AF72:AG72"/>
    <mergeCell ref="R72:S72"/>
    <mergeCell ref="N72:O72"/>
    <mergeCell ref="P72:Q72"/>
    <mergeCell ref="AH72:AI72"/>
    <mergeCell ref="AJ72:AK72"/>
    <mergeCell ref="R107:S107"/>
    <mergeCell ref="AO107:AO108"/>
    <mergeCell ref="AP107:AX107"/>
    <mergeCell ref="AY107:BA107"/>
    <mergeCell ref="A104:S104"/>
    <mergeCell ref="A105:S105"/>
    <mergeCell ref="AO104:BB104"/>
    <mergeCell ref="AO105:BB105"/>
    <mergeCell ref="U104:AM104"/>
    <mergeCell ref="U107:U108"/>
    <mergeCell ref="V107:W107"/>
    <mergeCell ref="X107:Y107"/>
    <mergeCell ref="Z107:AA107"/>
    <mergeCell ref="AB107:AC107"/>
    <mergeCell ref="AD107:AE107"/>
    <mergeCell ref="AF107:AG107"/>
    <mergeCell ref="AH107:AI107"/>
    <mergeCell ref="AJ107:AK107"/>
    <mergeCell ref="AL107:AM107"/>
    <mergeCell ref="U105:AM105"/>
    <mergeCell ref="BB107:BB108"/>
    <mergeCell ref="A72:A73"/>
    <mergeCell ref="A32:S32"/>
    <mergeCell ref="A69:S69"/>
    <mergeCell ref="A70:S70"/>
    <mergeCell ref="AO69:BB69"/>
    <mergeCell ref="AO70:BB70"/>
    <mergeCell ref="U69:AM69"/>
    <mergeCell ref="U70:AM70"/>
    <mergeCell ref="L34:M34"/>
    <mergeCell ref="N34:O34"/>
    <mergeCell ref="P34:Q34"/>
    <mergeCell ref="R34:S34"/>
    <mergeCell ref="D34:E34"/>
    <mergeCell ref="BB34:BB35"/>
    <mergeCell ref="H34:I34"/>
    <mergeCell ref="J34:K34"/>
    <mergeCell ref="AY34:BA34"/>
    <mergeCell ref="B34:C34"/>
    <mergeCell ref="F34:G34"/>
    <mergeCell ref="B72:C72"/>
    <mergeCell ref="D72:E72"/>
    <mergeCell ref="F72:G72"/>
    <mergeCell ref="H72:I72"/>
    <mergeCell ref="J72:K72"/>
    <mergeCell ref="AO1:BB1"/>
    <mergeCell ref="A2:S2"/>
    <mergeCell ref="U2:AM2"/>
    <mergeCell ref="A5:A6"/>
    <mergeCell ref="U5:U6"/>
    <mergeCell ref="A3:S3"/>
    <mergeCell ref="U3:AM3"/>
    <mergeCell ref="BD2:BL2"/>
    <mergeCell ref="BD3:BL3"/>
    <mergeCell ref="AO2:BB2"/>
    <mergeCell ref="AO3:BB3"/>
    <mergeCell ref="AB5:AC5"/>
    <mergeCell ref="AH5:AI5"/>
    <mergeCell ref="AJ5:AK5"/>
    <mergeCell ref="AL5:AM5"/>
    <mergeCell ref="BK5:BL5"/>
    <mergeCell ref="V5:W5"/>
    <mergeCell ref="B5:C5"/>
    <mergeCell ref="AF5:AG5"/>
    <mergeCell ref="BD1:BL1"/>
    <mergeCell ref="U1:AM1"/>
    <mergeCell ref="A1:S1"/>
  </mergeCells>
  <hyperlinks>
    <hyperlink ref="A32" r:id="rId1" display="javascript:aff_excel()"/>
    <hyperlink ref="A70" r:id="rId2" display="javascript:aff_excel()"/>
    <hyperlink ref="A105" r:id="rId3" display="javascript:aff_excel()"/>
    <hyperlink ref="A143" r:id="rId4" display="javascript:aff_excel()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9" orientation="landscape" useFirstPageNumber="1" r:id="rId5"/>
  <headerFooter>
    <oddFooter>Page &amp;P</oddFooter>
  </headerFooter>
  <rowBreaks count="5" manualBreakCount="5">
    <brk id="29" max="16383" man="1"/>
    <brk id="67" max="16383" man="1"/>
    <brk id="102" max="16383" man="1"/>
    <brk id="140" max="16383" man="1"/>
    <brk id="1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showZeros="0" topLeftCell="A13" zoomScale="60" zoomScaleNormal="60" workbookViewId="0">
      <selection activeCell="K16" sqref="K16"/>
    </sheetView>
  </sheetViews>
  <sheetFormatPr baseColWidth="10" defaultColWidth="11.453125" defaultRowHeight="14.5"/>
  <cols>
    <col min="1" max="1" width="39.08984375" style="70" customWidth="1"/>
    <col min="2" max="2" width="16.08984375" style="70" customWidth="1"/>
    <col min="3" max="3" width="10.90625" style="70" customWidth="1"/>
    <col min="4" max="4" width="12.90625" style="70" customWidth="1"/>
    <col min="5" max="5" width="14.453125" style="70" customWidth="1"/>
    <col min="6" max="6" width="17.90625" style="84" customWidth="1"/>
    <col min="7" max="7" width="18" style="70" customWidth="1"/>
    <col min="8" max="8" width="16.54296875" style="70" customWidth="1"/>
    <col min="9" max="9" width="14.90625" style="70" customWidth="1"/>
    <col min="10" max="16384" width="11.453125" style="70"/>
  </cols>
  <sheetData>
    <row r="1" spans="1:9" ht="36" customHeight="1">
      <c r="A1" s="1210" t="s">
        <v>478</v>
      </c>
      <c r="B1" s="1210"/>
      <c r="C1" s="1210"/>
      <c r="D1" s="1210"/>
      <c r="E1" s="1210"/>
      <c r="F1" s="1210"/>
      <c r="G1" s="1210"/>
      <c r="H1" s="1210"/>
      <c r="I1" s="98"/>
    </row>
    <row r="2" spans="1:9" s="71" customFormat="1" ht="13">
      <c r="A2" s="1119" t="s">
        <v>432</v>
      </c>
      <c r="B2" s="1119"/>
      <c r="C2" s="1119"/>
      <c r="D2" s="1119"/>
      <c r="E2" s="1119"/>
      <c r="F2" s="1119"/>
      <c r="G2" s="1119"/>
      <c r="H2" s="1119"/>
      <c r="I2" s="585"/>
    </row>
    <row r="3" spans="1:9" s="71" customFormat="1" ht="13">
      <c r="A3" s="1275" t="s">
        <v>293</v>
      </c>
      <c r="B3" s="1275"/>
      <c r="C3" s="1275"/>
      <c r="D3" s="1275"/>
      <c r="E3" s="1275"/>
      <c r="F3" s="1275"/>
      <c r="G3" s="1275"/>
      <c r="H3" s="1275"/>
      <c r="I3" s="586"/>
    </row>
    <row r="4" spans="1:9" s="71" customFormat="1" ht="13.5" thickBot="1">
      <c r="A4" s="679"/>
      <c r="B4" s="679"/>
      <c r="C4" s="680"/>
      <c r="D4" s="680"/>
      <c r="E4" s="680"/>
      <c r="F4" s="680"/>
      <c r="G4" s="680"/>
      <c r="H4" s="680"/>
      <c r="I4" s="680"/>
    </row>
    <row r="5" spans="1:9" s="71" customFormat="1" ht="25.5" customHeight="1">
      <c r="A5" s="1276" t="s">
        <v>312</v>
      </c>
      <c r="B5" s="1135" t="s">
        <v>301</v>
      </c>
      <c r="C5" s="1123"/>
      <c r="D5" s="1278" t="s">
        <v>302</v>
      </c>
      <c r="E5" s="1269" t="s">
        <v>349</v>
      </c>
      <c r="F5" s="1261" t="s">
        <v>367</v>
      </c>
      <c r="G5" s="1257" t="s">
        <v>374</v>
      </c>
      <c r="H5" s="1259" t="s">
        <v>392</v>
      </c>
    </row>
    <row r="6" spans="1:9" s="71" customFormat="1" ht="50.25" customHeight="1">
      <c r="A6" s="1277"/>
      <c r="B6" s="681" t="s">
        <v>313</v>
      </c>
      <c r="C6" s="129" t="s">
        <v>314</v>
      </c>
      <c r="D6" s="1279"/>
      <c r="E6" s="1270"/>
      <c r="F6" s="1262"/>
      <c r="G6" s="1258"/>
      <c r="H6" s="1260"/>
    </row>
    <row r="7" spans="1:9" s="71" customFormat="1" ht="18.899999999999999" customHeight="1">
      <c r="A7" s="131" t="s">
        <v>266</v>
      </c>
      <c r="B7" s="90">
        <f>SUM(B36:B40)</f>
        <v>7185</v>
      </c>
      <c r="C7" s="90">
        <f t="shared" ref="C7:G7" si="0">SUM(C36:C40)</f>
        <v>3594</v>
      </c>
      <c r="D7" s="90">
        <f>SUM(D36:D40)</f>
        <v>263</v>
      </c>
      <c r="E7" s="90">
        <f>SUM(E36:E40)</f>
        <v>254</v>
      </c>
      <c r="F7" s="90">
        <f>SUM(F36:F40)</f>
        <v>151</v>
      </c>
      <c r="G7" s="90">
        <f t="shared" si="0"/>
        <v>283</v>
      </c>
      <c r="H7" s="132">
        <f>SUM(H36:H40)</f>
        <v>278</v>
      </c>
    </row>
    <row r="8" spans="1:9" s="71" customFormat="1" ht="18.899999999999999" customHeight="1">
      <c r="A8" s="131" t="s">
        <v>8</v>
      </c>
      <c r="B8" s="90">
        <f>SUM(B42:B45)</f>
        <v>2118</v>
      </c>
      <c r="C8" s="90">
        <f t="shared" ref="C8:H8" si="1">SUM(C42:C45)</f>
        <v>1093</v>
      </c>
      <c r="D8" s="90">
        <f t="shared" si="1"/>
        <v>71</v>
      </c>
      <c r="E8" s="90">
        <f t="shared" si="1"/>
        <v>65</v>
      </c>
      <c r="F8" s="90">
        <f>SUM(F42:F45)</f>
        <v>38</v>
      </c>
      <c r="G8" s="90">
        <f t="shared" si="1"/>
        <v>92</v>
      </c>
      <c r="H8" s="132">
        <f t="shared" si="1"/>
        <v>87</v>
      </c>
    </row>
    <row r="9" spans="1:9" s="71" customFormat="1" ht="18.899999999999999" customHeight="1">
      <c r="A9" s="131" t="s">
        <v>13</v>
      </c>
      <c r="B9" s="90">
        <f>SUM(B47:B54)</f>
        <v>67609</v>
      </c>
      <c r="C9" s="90">
        <f t="shared" ref="C9:H9" si="2">SUM(C47:C54)</f>
        <v>33480</v>
      </c>
      <c r="D9" s="90">
        <f t="shared" si="2"/>
        <v>2722</v>
      </c>
      <c r="E9" s="90">
        <f t="shared" si="2"/>
        <v>2701</v>
      </c>
      <c r="F9" s="90">
        <f>SUM(F47:F54)</f>
        <v>1224</v>
      </c>
      <c r="G9" s="90">
        <f t="shared" si="2"/>
        <v>2366</v>
      </c>
      <c r="H9" s="132">
        <f t="shared" si="2"/>
        <v>2332</v>
      </c>
    </row>
    <row r="10" spans="1:9" s="71" customFormat="1" ht="18.899999999999999" customHeight="1">
      <c r="A10" s="131" t="s">
        <v>22</v>
      </c>
      <c r="B10" s="90">
        <f>SUM(B56:B61)</f>
        <v>6384</v>
      </c>
      <c r="C10" s="90">
        <f t="shared" ref="C10:H10" si="3">SUM(C56:C61)</f>
        <v>3325</v>
      </c>
      <c r="D10" s="90">
        <f t="shared" si="3"/>
        <v>205</v>
      </c>
      <c r="E10" s="90">
        <f t="shared" si="3"/>
        <v>189</v>
      </c>
      <c r="F10" s="90">
        <f>SUM(F56:F61)</f>
        <v>129</v>
      </c>
      <c r="G10" s="90">
        <f t="shared" si="3"/>
        <v>218</v>
      </c>
      <c r="H10" s="132">
        <f t="shared" si="3"/>
        <v>217</v>
      </c>
    </row>
    <row r="11" spans="1:9" s="71" customFormat="1" ht="18.899999999999999" customHeight="1">
      <c r="A11" s="131" t="s">
        <v>29</v>
      </c>
      <c r="B11" s="90">
        <f>SUM(B63:B66)</f>
        <v>1064</v>
      </c>
      <c r="C11" s="90">
        <f t="shared" ref="C11:H11" si="4">SUM(C63:C66)</f>
        <v>552</v>
      </c>
      <c r="D11" s="90">
        <f t="shared" si="4"/>
        <v>25</v>
      </c>
      <c r="E11" s="90">
        <f t="shared" si="4"/>
        <v>20</v>
      </c>
      <c r="F11" s="90">
        <f>SUM(F63:F66)</f>
        <v>11</v>
      </c>
      <c r="G11" s="90">
        <f t="shared" si="4"/>
        <v>28</v>
      </c>
      <c r="H11" s="132">
        <f t="shared" si="4"/>
        <v>28</v>
      </c>
    </row>
    <row r="12" spans="1:9" s="71" customFormat="1" ht="18.899999999999999" customHeight="1">
      <c r="A12" s="131" t="s">
        <v>34</v>
      </c>
      <c r="B12" s="90">
        <f>SUM(B73:B75)</f>
        <v>2877</v>
      </c>
      <c r="C12" s="90">
        <f t="shared" ref="C12:H12" si="5">SUM(C73:C75)</f>
        <v>1486</v>
      </c>
      <c r="D12" s="90">
        <f t="shared" si="5"/>
        <v>71</v>
      </c>
      <c r="E12" s="90">
        <f t="shared" si="5"/>
        <v>69</v>
      </c>
      <c r="F12" s="90">
        <f>SUM(F73:F75)</f>
        <v>32</v>
      </c>
      <c r="G12" s="90">
        <f t="shared" si="5"/>
        <v>78</v>
      </c>
      <c r="H12" s="132">
        <f t="shared" si="5"/>
        <v>76</v>
      </c>
    </row>
    <row r="13" spans="1:9" s="71" customFormat="1" ht="18.899999999999999" customHeight="1">
      <c r="A13" s="131" t="s">
        <v>267</v>
      </c>
      <c r="B13" s="90">
        <f>SUM(B77:B85)</f>
        <v>8503</v>
      </c>
      <c r="C13" s="90">
        <f t="shared" ref="C13:H13" si="6">SUM(C77:C85)</f>
        <v>4277</v>
      </c>
      <c r="D13" s="90">
        <f t="shared" si="6"/>
        <v>252</v>
      </c>
      <c r="E13" s="90">
        <f t="shared" si="6"/>
        <v>258</v>
      </c>
      <c r="F13" s="90">
        <f>SUM(F77:F85)</f>
        <v>91</v>
      </c>
      <c r="G13" s="90">
        <f t="shared" si="6"/>
        <v>399</v>
      </c>
      <c r="H13" s="132">
        <f t="shared" si="6"/>
        <v>399</v>
      </c>
    </row>
    <row r="14" spans="1:9" s="71" customFormat="1" ht="18.899999999999999" customHeight="1">
      <c r="A14" s="131" t="s">
        <v>268</v>
      </c>
      <c r="B14" s="90">
        <f>SUM(B87:B91)</f>
        <v>1451</v>
      </c>
      <c r="C14" s="90">
        <f t="shared" ref="C14:H14" si="7">SUM(C87:C91)</f>
        <v>739</v>
      </c>
      <c r="D14" s="90">
        <f t="shared" si="7"/>
        <v>48</v>
      </c>
      <c r="E14" s="90">
        <f t="shared" si="7"/>
        <v>44</v>
      </c>
      <c r="F14" s="90">
        <f>SUM(F87:F91)</f>
        <v>20</v>
      </c>
      <c r="G14" s="90">
        <f t="shared" si="7"/>
        <v>52</v>
      </c>
      <c r="H14" s="132">
        <f t="shared" si="7"/>
        <v>52</v>
      </c>
    </row>
    <row r="15" spans="1:9" s="71" customFormat="1" ht="18.899999999999999" customHeight="1">
      <c r="A15" s="131" t="s">
        <v>54</v>
      </c>
      <c r="B15" s="90">
        <f>SUM(B93:B99)</f>
        <v>10718</v>
      </c>
      <c r="C15" s="90">
        <f t="shared" ref="C15:H15" si="8">SUM(C93:C99)</f>
        <v>5408</v>
      </c>
      <c r="D15" s="90">
        <f t="shared" si="8"/>
        <v>392</v>
      </c>
      <c r="E15" s="90">
        <f t="shared" si="8"/>
        <v>399</v>
      </c>
      <c r="F15" s="90">
        <f>SUM(F93:F99)</f>
        <v>125</v>
      </c>
      <c r="G15" s="90">
        <f t="shared" si="8"/>
        <v>563</v>
      </c>
      <c r="H15" s="132">
        <f t="shared" si="8"/>
        <v>563</v>
      </c>
    </row>
    <row r="16" spans="1:9" s="71" customFormat="1" ht="18.899999999999999" customHeight="1">
      <c r="A16" s="131" t="s">
        <v>62</v>
      </c>
      <c r="B16" s="90">
        <f>SUM(B101:B103)</f>
        <v>809</v>
      </c>
      <c r="C16" s="90">
        <f t="shared" ref="C16:H16" si="9">SUM(C101:C103)</f>
        <v>392</v>
      </c>
      <c r="D16" s="90">
        <f t="shared" si="9"/>
        <v>30</v>
      </c>
      <c r="E16" s="90">
        <f t="shared" si="9"/>
        <v>29</v>
      </c>
      <c r="F16" s="90">
        <f>SUM(F101:F103)</f>
        <v>18</v>
      </c>
      <c r="G16" s="90">
        <f t="shared" si="9"/>
        <v>24</v>
      </c>
      <c r="H16" s="132">
        <f t="shared" si="9"/>
        <v>24</v>
      </c>
    </row>
    <row r="17" spans="1:9" s="71" customFormat="1" ht="18.899999999999999" customHeight="1">
      <c r="A17" s="131" t="s">
        <v>66</v>
      </c>
      <c r="B17" s="90">
        <f>SUM(B110:B115)</f>
        <v>6056</v>
      </c>
      <c r="C17" s="90">
        <f t="shared" ref="C17:H17" si="10">SUM(C110:C115)</f>
        <v>3077</v>
      </c>
      <c r="D17" s="90">
        <f t="shared" si="10"/>
        <v>264</v>
      </c>
      <c r="E17" s="90">
        <f t="shared" si="10"/>
        <v>246</v>
      </c>
      <c r="F17" s="90">
        <f>SUM(F110:F115)</f>
        <v>125</v>
      </c>
      <c r="G17" s="90">
        <f t="shared" si="10"/>
        <v>266</v>
      </c>
      <c r="H17" s="132">
        <f t="shared" si="10"/>
        <v>266</v>
      </c>
    </row>
    <row r="18" spans="1:9" s="71" customFormat="1" ht="18.899999999999999" customHeight="1">
      <c r="A18" s="131" t="s">
        <v>73</v>
      </c>
      <c r="B18" s="90">
        <f>SUM(B117:B118)</f>
        <v>2380</v>
      </c>
      <c r="C18" s="90">
        <f t="shared" ref="C18:H18" si="11">SUM(C117:C118)</f>
        <v>1214</v>
      </c>
      <c r="D18" s="90">
        <f t="shared" si="11"/>
        <v>85</v>
      </c>
      <c r="E18" s="90">
        <f t="shared" si="11"/>
        <v>67</v>
      </c>
      <c r="F18" s="90">
        <f>SUM(F117:F118)</f>
        <v>40</v>
      </c>
      <c r="G18" s="90">
        <f t="shared" si="11"/>
        <v>80</v>
      </c>
      <c r="H18" s="132">
        <f t="shared" si="11"/>
        <v>80</v>
      </c>
    </row>
    <row r="19" spans="1:9" s="71" customFormat="1" ht="18.899999999999999" customHeight="1">
      <c r="A19" s="131" t="s">
        <v>76</v>
      </c>
      <c r="B19" s="90">
        <f>SUM(B120:B124)</f>
        <v>9404</v>
      </c>
      <c r="C19" s="90">
        <f t="shared" ref="C19:H19" si="12">SUM(C120:C124)</f>
        <v>4849</v>
      </c>
      <c r="D19" s="90">
        <f t="shared" si="12"/>
        <v>351</v>
      </c>
      <c r="E19" s="90">
        <f t="shared" si="12"/>
        <v>322</v>
      </c>
      <c r="F19" s="90">
        <f>SUM(F120:F124)</f>
        <v>165</v>
      </c>
      <c r="G19" s="90">
        <f t="shared" si="12"/>
        <v>336</v>
      </c>
      <c r="H19" s="132">
        <f t="shared" si="12"/>
        <v>336</v>
      </c>
    </row>
    <row r="20" spans="1:9" s="71" customFormat="1" ht="18.899999999999999" customHeight="1">
      <c r="A20" s="131" t="s">
        <v>82</v>
      </c>
      <c r="B20" s="90">
        <f>SUM(B126:B130)</f>
        <v>7888</v>
      </c>
      <c r="C20" s="90">
        <f t="shared" ref="C20:H20" si="13">SUM(C126:C130)</f>
        <v>3945</v>
      </c>
      <c r="D20" s="90">
        <f t="shared" si="13"/>
        <v>264</v>
      </c>
      <c r="E20" s="90">
        <f t="shared" si="13"/>
        <v>264</v>
      </c>
      <c r="F20" s="90">
        <f>SUM(F126:F130)</f>
        <v>149</v>
      </c>
      <c r="G20" s="90">
        <f t="shared" si="13"/>
        <v>286</v>
      </c>
      <c r="H20" s="132">
        <f t="shared" si="13"/>
        <v>278</v>
      </c>
    </row>
    <row r="21" spans="1:9" s="71" customFormat="1" ht="18.899999999999999" customHeight="1">
      <c r="A21" s="131" t="s">
        <v>88</v>
      </c>
      <c r="B21" s="90">
        <f>SUM(B132:B134)</f>
        <v>2409</v>
      </c>
      <c r="C21" s="90">
        <f t="shared" ref="C21:H21" si="14">SUM(C132:C134)</f>
        <v>1218</v>
      </c>
      <c r="D21" s="90">
        <f t="shared" si="14"/>
        <v>58</v>
      </c>
      <c r="E21" s="90">
        <f t="shared" si="14"/>
        <v>58</v>
      </c>
      <c r="F21" s="90">
        <f>SUM(F132:F134)</f>
        <v>28</v>
      </c>
      <c r="G21" s="90">
        <f t="shared" si="14"/>
        <v>64</v>
      </c>
      <c r="H21" s="132">
        <f t="shared" si="14"/>
        <v>64</v>
      </c>
    </row>
    <row r="22" spans="1:9" s="71" customFormat="1" ht="18.899999999999999" customHeight="1">
      <c r="A22" s="131" t="s">
        <v>92</v>
      </c>
      <c r="B22" s="90">
        <f>SUM(B136:B138)</f>
        <v>2756</v>
      </c>
      <c r="C22" s="90">
        <f t="shared" ref="C22:H22" si="15">SUM(C136:C138)</f>
        <v>1389</v>
      </c>
      <c r="D22" s="90">
        <f t="shared" si="15"/>
        <v>116</v>
      </c>
      <c r="E22" s="90">
        <f t="shared" si="15"/>
        <v>111</v>
      </c>
      <c r="F22" s="90">
        <f>SUM(F136:F138)</f>
        <v>73</v>
      </c>
      <c r="G22" s="90">
        <f t="shared" si="15"/>
        <v>107</v>
      </c>
      <c r="H22" s="132">
        <f t="shared" si="15"/>
        <v>107</v>
      </c>
    </row>
    <row r="23" spans="1:9" s="71" customFormat="1" ht="18.899999999999999" customHeight="1">
      <c r="A23" s="131" t="s">
        <v>96</v>
      </c>
      <c r="B23" s="90">
        <f>SUM(B140:B144)</f>
        <v>356</v>
      </c>
      <c r="C23" s="90">
        <f t="shared" ref="C23:H23" si="16">SUM(C140:C144)</f>
        <v>182</v>
      </c>
      <c r="D23" s="90">
        <f t="shared" si="16"/>
        <v>12</v>
      </c>
      <c r="E23" s="90">
        <f t="shared" si="16"/>
        <v>10</v>
      </c>
      <c r="F23" s="90">
        <f>SUM(F140:F144)</f>
        <v>5</v>
      </c>
      <c r="G23" s="90">
        <f t="shared" si="16"/>
        <v>21</v>
      </c>
      <c r="H23" s="132">
        <f t="shared" si="16"/>
        <v>20</v>
      </c>
    </row>
    <row r="24" spans="1:9" s="71" customFormat="1" ht="18.899999999999999" customHeight="1">
      <c r="A24" s="131" t="s">
        <v>102</v>
      </c>
      <c r="B24" s="90">
        <f>SUM(B151:B155)</f>
        <v>3080</v>
      </c>
      <c r="C24" s="90">
        <f t="shared" ref="C24:H24" si="17">SUM(C151:C155)</f>
        <v>1534</v>
      </c>
      <c r="D24" s="90">
        <f t="shared" si="17"/>
        <v>113</v>
      </c>
      <c r="E24" s="90">
        <f t="shared" si="17"/>
        <v>105</v>
      </c>
      <c r="F24" s="90">
        <f>SUM(F151:F155)</f>
        <v>52</v>
      </c>
      <c r="G24" s="90">
        <f t="shared" si="17"/>
        <v>141</v>
      </c>
      <c r="H24" s="132">
        <f t="shared" si="17"/>
        <v>139</v>
      </c>
    </row>
    <row r="25" spans="1:9" s="71" customFormat="1" ht="18.899999999999999" customHeight="1">
      <c r="A25" s="131" t="s">
        <v>108</v>
      </c>
      <c r="B25" s="90">
        <f>SUM(B157:B160)</f>
        <v>7581</v>
      </c>
      <c r="C25" s="90">
        <f t="shared" ref="C25:H25" si="18">SUM(C157:C160)</f>
        <v>3825</v>
      </c>
      <c r="D25" s="90">
        <f t="shared" si="18"/>
        <v>252</v>
      </c>
      <c r="E25" s="90">
        <f t="shared" si="18"/>
        <v>245</v>
      </c>
      <c r="F25" s="90">
        <f>SUM(F157:F160)</f>
        <v>157</v>
      </c>
      <c r="G25" s="90">
        <f t="shared" si="18"/>
        <v>254</v>
      </c>
      <c r="H25" s="132">
        <f t="shared" si="18"/>
        <v>237</v>
      </c>
    </row>
    <row r="26" spans="1:9" s="71" customFormat="1" ht="18.899999999999999" customHeight="1">
      <c r="A26" s="131" t="s">
        <v>113</v>
      </c>
      <c r="B26" s="90">
        <f>SUM(B162:B168)</f>
        <v>3881</v>
      </c>
      <c r="C26" s="90">
        <f t="shared" ref="C26:H26" si="19">SUM(C162:C168)</f>
        <v>1954</v>
      </c>
      <c r="D26" s="90">
        <f t="shared" si="19"/>
        <v>110</v>
      </c>
      <c r="E26" s="90">
        <f t="shared" si="19"/>
        <v>106</v>
      </c>
      <c r="F26" s="90">
        <f>SUM(F162:F168)</f>
        <v>57</v>
      </c>
      <c r="G26" s="90">
        <f t="shared" si="19"/>
        <v>132</v>
      </c>
      <c r="H26" s="132">
        <f t="shared" si="19"/>
        <v>132</v>
      </c>
    </row>
    <row r="27" spans="1:9" s="71" customFormat="1" ht="18.899999999999999" customHeight="1">
      <c r="A27" s="131" t="s">
        <v>121</v>
      </c>
      <c r="B27" s="90">
        <f>SUM(B170:B176)</f>
        <v>8770</v>
      </c>
      <c r="C27" s="90">
        <f t="shared" ref="C27:H27" si="20">SUM(C170:C176)</f>
        <v>4333</v>
      </c>
      <c r="D27" s="90">
        <f t="shared" si="20"/>
        <v>375</v>
      </c>
      <c r="E27" s="90">
        <f t="shared" si="20"/>
        <v>367</v>
      </c>
      <c r="F27" s="90">
        <f>SUM(F170:F176)</f>
        <v>189</v>
      </c>
      <c r="G27" s="90">
        <f t="shared" si="20"/>
        <v>404</v>
      </c>
      <c r="H27" s="132">
        <f t="shared" si="20"/>
        <v>401</v>
      </c>
    </row>
    <row r="28" spans="1:9" s="71" customFormat="1" ht="18.899999999999999" customHeight="1">
      <c r="A28" s="131" t="s">
        <v>129</v>
      </c>
      <c r="B28" s="90">
        <f>SUM(B178:B183)</f>
        <v>5105</v>
      </c>
      <c r="C28" s="90">
        <f t="shared" ref="C28:H28" si="21">SUM(C178:C183)</f>
        <v>2564</v>
      </c>
      <c r="D28" s="90">
        <f t="shared" si="21"/>
        <v>167</v>
      </c>
      <c r="E28" s="90">
        <f t="shared" si="21"/>
        <v>167</v>
      </c>
      <c r="F28" s="90">
        <f>SUM(F178:F183)</f>
        <v>72</v>
      </c>
      <c r="G28" s="90">
        <f t="shared" si="21"/>
        <v>186</v>
      </c>
      <c r="H28" s="132">
        <f t="shared" si="21"/>
        <v>186</v>
      </c>
    </row>
    <row r="29" spans="1:9" s="71" customFormat="1" ht="18.899999999999999" customHeight="1" thickBot="1">
      <c r="A29" s="133" t="s">
        <v>315</v>
      </c>
      <c r="B29" s="134">
        <f>SUM(B7:B28)</f>
        <v>168384</v>
      </c>
      <c r="C29" s="134">
        <f t="shared" ref="C29:E29" si="22">SUM(C7:C28)</f>
        <v>84430</v>
      </c>
      <c r="D29" s="134">
        <f>SUM(D7:D28)</f>
        <v>6246</v>
      </c>
      <c r="E29" s="134">
        <f t="shared" si="22"/>
        <v>6096</v>
      </c>
      <c r="F29" s="134">
        <f>SUM(F7:F28)</f>
        <v>2951</v>
      </c>
      <c r="G29" s="134">
        <f>SUM(G7:G28)</f>
        <v>6380</v>
      </c>
      <c r="H29" s="135">
        <f>SUM(H7:H28)</f>
        <v>6302</v>
      </c>
    </row>
    <row r="30" spans="1:9" s="71" customFormat="1" ht="15" customHeight="1">
      <c r="A30" s="1255" t="s">
        <v>433</v>
      </c>
      <c r="B30" s="1255"/>
      <c r="C30" s="1255"/>
      <c r="D30" s="1255"/>
      <c r="E30" s="1255"/>
      <c r="F30" s="1255"/>
      <c r="G30" s="1255"/>
      <c r="H30" s="1255"/>
    </row>
    <row r="31" spans="1:9" s="71" customFormat="1" ht="13">
      <c r="A31" s="1254" t="s">
        <v>293</v>
      </c>
      <c r="B31" s="1254"/>
      <c r="C31" s="1254"/>
      <c r="D31" s="1254"/>
      <c r="E31" s="1254"/>
      <c r="F31" s="1254"/>
      <c r="G31" s="1254"/>
      <c r="H31" s="1254"/>
      <c r="I31" s="682"/>
    </row>
    <row r="32" spans="1:9" s="71" customFormat="1" ht="13.5" thickBot="1"/>
    <row r="33" spans="1:8" s="71" customFormat="1" ht="23.25" customHeight="1">
      <c r="A33" s="1263" t="s">
        <v>0</v>
      </c>
      <c r="B33" s="1265" t="s">
        <v>301</v>
      </c>
      <c r="C33" s="1266"/>
      <c r="D33" s="1267" t="s">
        <v>302</v>
      </c>
      <c r="E33" s="1269" t="s">
        <v>349</v>
      </c>
      <c r="F33" s="1261" t="s">
        <v>367</v>
      </c>
      <c r="G33" s="1257" t="s">
        <v>374</v>
      </c>
      <c r="H33" s="1259" t="s">
        <v>392</v>
      </c>
    </row>
    <row r="34" spans="1:8" s="71" customFormat="1" ht="50.25" customHeight="1">
      <c r="A34" s="1264"/>
      <c r="B34" s="683" t="s">
        <v>395</v>
      </c>
      <c r="C34" s="683" t="s">
        <v>314</v>
      </c>
      <c r="D34" s="1268"/>
      <c r="E34" s="1270"/>
      <c r="F34" s="1262"/>
      <c r="G34" s="1258"/>
      <c r="H34" s="1260"/>
    </row>
    <row r="35" spans="1:8" s="71" customFormat="1" ht="14.4" customHeight="1">
      <c r="A35" s="136" t="s">
        <v>266</v>
      </c>
      <c r="B35" s="137"/>
      <c r="C35" s="89"/>
      <c r="D35" s="89"/>
      <c r="E35" s="89"/>
      <c r="F35" s="89"/>
      <c r="G35" s="89"/>
      <c r="H35" s="140"/>
    </row>
    <row r="36" spans="1:8" s="71" customFormat="1" ht="14.4" customHeight="1">
      <c r="A36" s="141" t="s">
        <v>145</v>
      </c>
      <c r="B36" s="106">
        <v>2891</v>
      </c>
      <c r="C36" s="105">
        <v>1422</v>
      </c>
      <c r="D36" s="105">
        <v>93</v>
      </c>
      <c r="E36" s="105">
        <v>105</v>
      </c>
      <c r="F36" s="105">
        <v>61</v>
      </c>
      <c r="G36" s="105">
        <v>103</v>
      </c>
      <c r="H36" s="176">
        <v>103</v>
      </c>
    </row>
    <row r="37" spans="1:8" s="71" customFormat="1" ht="14.4" customHeight="1">
      <c r="A37" s="141" t="s">
        <v>146</v>
      </c>
      <c r="B37" s="107">
        <v>2115</v>
      </c>
      <c r="C37" s="105">
        <v>1096</v>
      </c>
      <c r="D37" s="105">
        <v>94</v>
      </c>
      <c r="E37" s="105">
        <v>65</v>
      </c>
      <c r="F37" s="105">
        <v>55</v>
      </c>
      <c r="G37" s="105">
        <v>84</v>
      </c>
      <c r="H37" s="176">
        <v>81</v>
      </c>
    </row>
    <row r="38" spans="1:8" s="71" customFormat="1" ht="14.4" customHeight="1">
      <c r="A38" s="141" t="s">
        <v>147</v>
      </c>
      <c r="B38" s="107">
        <v>483</v>
      </c>
      <c r="C38" s="105">
        <v>239</v>
      </c>
      <c r="D38" s="105">
        <v>16</v>
      </c>
      <c r="E38" s="104">
        <v>13</v>
      </c>
      <c r="F38" s="105">
        <v>7</v>
      </c>
      <c r="G38" s="105">
        <v>13</v>
      </c>
      <c r="H38" s="176">
        <v>12</v>
      </c>
    </row>
    <row r="39" spans="1:8" s="71" customFormat="1" ht="14.4" customHeight="1">
      <c r="A39" s="141" t="s">
        <v>148</v>
      </c>
      <c r="B39" s="107">
        <v>128</v>
      </c>
      <c r="C39" s="105">
        <v>76</v>
      </c>
      <c r="D39" s="105">
        <v>3</v>
      </c>
      <c r="E39" s="104">
        <v>5</v>
      </c>
      <c r="F39" s="105">
        <v>1</v>
      </c>
      <c r="G39" s="105">
        <v>4</v>
      </c>
      <c r="H39" s="176">
        <v>4</v>
      </c>
    </row>
    <row r="40" spans="1:8" s="71" customFormat="1" ht="14.4" customHeight="1">
      <c r="A40" s="141" t="s">
        <v>149</v>
      </c>
      <c r="B40" s="107">
        <v>1568</v>
      </c>
      <c r="C40" s="105">
        <v>761</v>
      </c>
      <c r="D40" s="105">
        <v>57</v>
      </c>
      <c r="E40" s="104">
        <v>66</v>
      </c>
      <c r="F40" s="105">
        <v>27</v>
      </c>
      <c r="G40" s="105">
        <v>79</v>
      </c>
      <c r="H40" s="176">
        <v>78</v>
      </c>
    </row>
    <row r="41" spans="1:8" s="71" customFormat="1" ht="14.4" customHeight="1">
      <c r="A41" s="142" t="s">
        <v>8</v>
      </c>
      <c r="B41" s="137"/>
      <c r="C41" s="89"/>
      <c r="D41" s="89"/>
      <c r="E41" s="89"/>
      <c r="F41" s="89"/>
      <c r="G41" s="89"/>
      <c r="H41" s="176"/>
    </row>
    <row r="42" spans="1:8" s="71" customFormat="1" ht="14.4" customHeight="1">
      <c r="A42" s="141" t="s">
        <v>9</v>
      </c>
      <c r="B42" s="107">
        <v>552</v>
      </c>
      <c r="C42" s="105">
        <v>288</v>
      </c>
      <c r="D42" s="105">
        <v>15</v>
      </c>
      <c r="E42" s="104">
        <v>13</v>
      </c>
      <c r="F42" s="105">
        <v>9</v>
      </c>
      <c r="G42" s="105">
        <v>15</v>
      </c>
      <c r="H42" s="176">
        <v>15</v>
      </c>
    </row>
    <row r="43" spans="1:8" s="71" customFormat="1" ht="14.4" customHeight="1">
      <c r="A43" s="141" t="s">
        <v>150</v>
      </c>
      <c r="B43" s="107">
        <v>1099</v>
      </c>
      <c r="C43" s="105">
        <v>574</v>
      </c>
      <c r="D43" s="105">
        <v>32</v>
      </c>
      <c r="E43" s="104">
        <v>30</v>
      </c>
      <c r="F43" s="105">
        <v>15</v>
      </c>
      <c r="G43" s="105">
        <v>46</v>
      </c>
      <c r="H43" s="176">
        <v>43</v>
      </c>
    </row>
    <row r="44" spans="1:8" s="71" customFormat="1" ht="14.4" customHeight="1">
      <c r="A44" s="141" t="s">
        <v>151</v>
      </c>
      <c r="B44" s="107">
        <v>285</v>
      </c>
      <c r="C44" s="105">
        <v>144</v>
      </c>
      <c r="D44" s="105">
        <v>17</v>
      </c>
      <c r="E44" s="105">
        <v>16</v>
      </c>
      <c r="F44" s="105">
        <v>10</v>
      </c>
      <c r="G44" s="105">
        <v>25</v>
      </c>
      <c r="H44" s="176">
        <v>23</v>
      </c>
    </row>
    <row r="45" spans="1:8" s="71" customFormat="1" ht="14.4" customHeight="1">
      <c r="A45" s="141" t="s">
        <v>152</v>
      </c>
      <c r="B45" s="107">
        <v>182</v>
      </c>
      <c r="C45" s="105">
        <v>87</v>
      </c>
      <c r="D45" s="105">
        <v>7</v>
      </c>
      <c r="E45" s="104">
        <v>6</v>
      </c>
      <c r="F45" s="105">
        <v>4</v>
      </c>
      <c r="G45" s="105">
        <v>6</v>
      </c>
      <c r="H45" s="176">
        <v>6</v>
      </c>
    </row>
    <row r="46" spans="1:8" s="71" customFormat="1" ht="14.4" customHeight="1">
      <c r="A46" s="142" t="s">
        <v>13</v>
      </c>
      <c r="B46" s="137"/>
      <c r="C46" s="89"/>
      <c r="D46" s="89"/>
      <c r="E46" s="89"/>
      <c r="F46" s="89"/>
      <c r="G46" s="89"/>
      <c r="H46" s="176"/>
    </row>
    <row r="47" spans="1:8" s="71" customFormat="1" ht="14.4" customHeight="1">
      <c r="A47" s="141" t="s">
        <v>153</v>
      </c>
      <c r="B47" s="107">
        <v>8702</v>
      </c>
      <c r="C47" s="105">
        <v>4279</v>
      </c>
      <c r="D47" s="105">
        <v>391</v>
      </c>
      <c r="E47" s="105">
        <v>372</v>
      </c>
      <c r="F47" s="105">
        <v>186</v>
      </c>
      <c r="G47" s="105">
        <v>309</v>
      </c>
      <c r="H47" s="176">
        <v>302</v>
      </c>
    </row>
    <row r="48" spans="1:8" s="71" customFormat="1" ht="14.4" customHeight="1">
      <c r="A48" s="141" t="s">
        <v>154</v>
      </c>
      <c r="B48" s="107">
        <v>248</v>
      </c>
      <c r="C48" s="105">
        <v>147</v>
      </c>
      <c r="D48" s="105">
        <v>15</v>
      </c>
      <c r="E48" s="104">
        <v>17</v>
      </c>
      <c r="F48" s="105">
        <v>11</v>
      </c>
      <c r="G48" s="105">
        <v>14</v>
      </c>
      <c r="H48" s="176">
        <v>14</v>
      </c>
    </row>
    <row r="49" spans="1:8" s="71" customFormat="1" ht="14.4" customHeight="1">
      <c r="A49" s="141" t="s">
        <v>155</v>
      </c>
      <c r="B49" s="107">
        <v>882</v>
      </c>
      <c r="C49" s="105">
        <v>439</v>
      </c>
      <c r="D49" s="105">
        <v>24</v>
      </c>
      <c r="E49" s="104">
        <v>33</v>
      </c>
      <c r="F49" s="105">
        <v>27</v>
      </c>
      <c r="G49" s="105">
        <v>34</v>
      </c>
      <c r="H49" s="176">
        <v>33</v>
      </c>
    </row>
    <row r="50" spans="1:8" s="71" customFormat="1" ht="14.4" customHeight="1">
      <c r="A50" s="141" t="s">
        <v>156</v>
      </c>
      <c r="B50" s="107">
        <v>632</v>
      </c>
      <c r="C50" s="105">
        <v>319</v>
      </c>
      <c r="D50" s="105">
        <v>39</v>
      </c>
      <c r="E50" s="104">
        <v>33</v>
      </c>
      <c r="F50" s="105">
        <v>19</v>
      </c>
      <c r="G50" s="105">
        <v>33</v>
      </c>
      <c r="H50" s="176">
        <v>33</v>
      </c>
    </row>
    <row r="51" spans="1:8" s="71" customFormat="1" ht="14.4" customHeight="1">
      <c r="A51" s="141" t="s">
        <v>157</v>
      </c>
      <c r="B51" s="107">
        <v>11248</v>
      </c>
      <c r="C51" s="105">
        <v>5519</v>
      </c>
      <c r="D51" s="105">
        <v>453</v>
      </c>
      <c r="E51" s="105">
        <v>448</v>
      </c>
      <c r="F51" s="105">
        <v>237</v>
      </c>
      <c r="G51" s="105">
        <v>501</v>
      </c>
      <c r="H51" s="177">
        <v>489</v>
      </c>
    </row>
    <row r="52" spans="1:8" s="71" customFormat="1" ht="14.4" customHeight="1">
      <c r="A52" s="141" t="s">
        <v>158</v>
      </c>
      <c r="B52" s="107">
        <v>9388</v>
      </c>
      <c r="C52" s="105">
        <v>4599</v>
      </c>
      <c r="D52" s="105">
        <v>450</v>
      </c>
      <c r="E52" s="105">
        <v>390</v>
      </c>
      <c r="F52" s="105">
        <v>210</v>
      </c>
      <c r="G52" s="105">
        <v>398</v>
      </c>
      <c r="H52" s="177">
        <v>394</v>
      </c>
    </row>
    <row r="53" spans="1:8" s="71" customFormat="1" ht="14.4" customHeight="1">
      <c r="A53" s="141" t="s">
        <v>159</v>
      </c>
      <c r="B53" s="107">
        <v>34737</v>
      </c>
      <c r="C53" s="105">
        <v>17328</v>
      </c>
      <c r="D53" s="105">
        <v>1261</v>
      </c>
      <c r="E53" s="105">
        <v>1328</v>
      </c>
      <c r="F53" s="105">
        <v>475</v>
      </c>
      <c r="G53" s="105">
        <v>982</v>
      </c>
      <c r="H53" s="177">
        <v>976</v>
      </c>
    </row>
    <row r="54" spans="1:8" s="71" customFormat="1" ht="14.4" customHeight="1">
      <c r="A54" s="144" t="s">
        <v>160</v>
      </c>
      <c r="B54" s="108">
        <v>1772</v>
      </c>
      <c r="C54" s="105">
        <v>850</v>
      </c>
      <c r="D54" s="105">
        <v>89</v>
      </c>
      <c r="E54" s="104">
        <v>80</v>
      </c>
      <c r="F54" s="105">
        <v>59</v>
      </c>
      <c r="G54" s="105">
        <v>95</v>
      </c>
      <c r="H54" s="177">
        <v>91</v>
      </c>
    </row>
    <row r="55" spans="1:8" s="71" customFormat="1" ht="14.4" customHeight="1">
      <c r="A55" s="145" t="s">
        <v>22</v>
      </c>
      <c r="B55" s="137"/>
      <c r="C55" s="89"/>
      <c r="D55" s="89"/>
      <c r="E55" s="89"/>
      <c r="F55" s="89"/>
      <c r="G55" s="89"/>
      <c r="H55" s="177"/>
    </row>
    <row r="56" spans="1:8" s="71" customFormat="1" ht="14.4" customHeight="1">
      <c r="A56" s="146" t="s">
        <v>278</v>
      </c>
      <c r="B56" s="106">
        <v>1067</v>
      </c>
      <c r="C56" s="105">
        <v>555</v>
      </c>
      <c r="D56" s="105">
        <v>36</v>
      </c>
      <c r="E56" s="105">
        <v>23</v>
      </c>
      <c r="F56" s="105">
        <v>13</v>
      </c>
      <c r="G56" s="105">
        <v>42</v>
      </c>
      <c r="H56" s="178">
        <v>41</v>
      </c>
    </row>
    <row r="57" spans="1:8" s="71" customFormat="1" ht="14.4" customHeight="1">
      <c r="A57" s="141" t="s">
        <v>163</v>
      </c>
      <c r="B57" s="107">
        <v>2664</v>
      </c>
      <c r="C57" s="105">
        <v>1363</v>
      </c>
      <c r="D57" s="105">
        <v>75</v>
      </c>
      <c r="E57" s="105">
        <v>74</v>
      </c>
      <c r="F57" s="105">
        <v>69</v>
      </c>
      <c r="G57" s="105">
        <v>79</v>
      </c>
      <c r="H57" s="179">
        <v>79</v>
      </c>
    </row>
    <row r="58" spans="1:8" s="71" customFormat="1" ht="14.4" customHeight="1">
      <c r="A58" s="141" t="s">
        <v>164</v>
      </c>
      <c r="B58" s="107">
        <v>1225</v>
      </c>
      <c r="C58" s="105">
        <v>670</v>
      </c>
      <c r="D58" s="105">
        <v>38</v>
      </c>
      <c r="E58" s="105">
        <v>37</v>
      </c>
      <c r="F58" s="105">
        <v>23</v>
      </c>
      <c r="G58" s="105">
        <v>37</v>
      </c>
      <c r="H58" s="179">
        <v>37</v>
      </c>
    </row>
    <row r="59" spans="1:8" s="71" customFormat="1" ht="14.4" customHeight="1">
      <c r="A59" s="141" t="s">
        <v>165</v>
      </c>
      <c r="B59" s="107">
        <v>486</v>
      </c>
      <c r="C59" s="105">
        <v>260</v>
      </c>
      <c r="D59" s="105">
        <v>21</v>
      </c>
      <c r="E59" s="104">
        <v>20</v>
      </c>
      <c r="F59" s="105">
        <v>8</v>
      </c>
      <c r="G59" s="105">
        <v>24</v>
      </c>
      <c r="H59" s="179">
        <v>24</v>
      </c>
    </row>
    <row r="60" spans="1:8" s="71" customFormat="1" ht="14.4" customHeight="1">
      <c r="A60" s="141" t="s">
        <v>166</v>
      </c>
      <c r="B60" s="107">
        <v>421</v>
      </c>
      <c r="C60" s="105">
        <v>216</v>
      </c>
      <c r="D60" s="105">
        <v>20</v>
      </c>
      <c r="E60" s="104">
        <v>16</v>
      </c>
      <c r="F60" s="105">
        <v>6</v>
      </c>
      <c r="G60" s="105">
        <v>18</v>
      </c>
      <c r="H60" s="179">
        <v>18</v>
      </c>
    </row>
    <row r="61" spans="1:8" s="71" customFormat="1" ht="14.4" customHeight="1">
      <c r="A61" s="141" t="s">
        <v>167</v>
      </c>
      <c r="B61" s="107">
        <v>521</v>
      </c>
      <c r="C61" s="105">
        <v>261</v>
      </c>
      <c r="D61" s="105">
        <v>15</v>
      </c>
      <c r="E61" s="105">
        <v>19</v>
      </c>
      <c r="F61" s="105">
        <v>10</v>
      </c>
      <c r="G61" s="105">
        <v>18</v>
      </c>
      <c r="H61" s="179">
        <v>18</v>
      </c>
    </row>
    <row r="62" spans="1:8" s="71" customFormat="1" ht="14.4" customHeight="1">
      <c r="A62" s="142" t="s">
        <v>29</v>
      </c>
      <c r="B62" s="137"/>
      <c r="C62" s="89"/>
      <c r="D62" s="89"/>
      <c r="E62" s="89"/>
      <c r="F62" s="89"/>
      <c r="G62" s="89"/>
      <c r="H62" s="140"/>
    </row>
    <row r="63" spans="1:8" s="71" customFormat="1" ht="14.4" customHeight="1">
      <c r="A63" s="141" t="s">
        <v>294</v>
      </c>
      <c r="B63" s="107">
        <v>321</v>
      </c>
      <c r="C63" s="105">
        <v>171</v>
      </c>
      <c r="D63" s="105">
        <v>11</v>
      </c>
      <c r="E63" s="104">
        <v>8</v>
      </c>
      <c r="F63" s="105">
        <v>4</v>
      </c>
      <c r="G63" s="105">
        <v>8</v>
      </c>
      <c r="H63" s="179">
        <v>8</v>
      </c>
    </row>
    <row r="64" spans="1:8" s="71" customFormat="1" ht="14.4" customHeight="1">
      <c r="A64" s="141" t="s">
        <v>169</v>
      </c>
      <c r="B64" s="107">
        <v>421</v>
      </c>
      <c r="C64" s="105">
        <v>211</v>
      </c>
      <c r="D64" s="105">
        <v>9</v>
      </c>
      <c r="E64" s="104">
        <v>7</v>
      </c>
      <c r="F64" s="105">
        <v>4</v>
      </c>
      <c r="G64" s="105">
        <v>14</v>
      </c>
      <c r="H64" s="179">
        <v>14</v>
      </c>
    </row>
    <row r="65" spans="1:9" s="71" customFormat="1" ht="14.4" customHeight="1">
      <c r="A65" s="141" t="s">
        <v>304</v>
      </c>
      <c r="B65" s="107">
        <v>188</v>
      </c>
      <c r="C65" s="105">
        <v>101</v>
      </c>
      <c r="D65" s="105">
        <v>4</v>
      </c>
      <c r="E65" s="104">
        <v>3</v>
      </c>
      <c r="F65" s="105">
        <v>2</v>
      </c>
      <c r="G65" s="105">
        <v>3</v>
      </c>
      <c r="H65" s="179">
        <v>3</v>
      </c>
    </row>
    <row r="66" spans="1:9" s="71" customFormat="1" ht="14.4" customHeight="1" thickBot="1">
      <c r="A66" s="150" t="s">
        <v>171</v>
      </c>
      <c r="B66" s="151">
        <v>134</v>
      </c>
      <c r="C66" s="180">
        <v>69</v>
      </c>
      <c r="D66" s="180">
        <v>1</v>
      </c>
      <c r="E66" s="181">
        <v>2</v>
      </c>
      <c r="F66" s="182">
        <v>1</v>
      </c>
      <c r="G66" s="183">
        <v>3</v>
      </c>
      <c r="H66" s="154">
        <v>3</v>
      </c>
    </row>
    <row r="67" spans="1:9" s="71" customFormat="1" ht="15" customHeight="1">
      <c r="A67" s="1256" t="s">
        <v>434</v>
      </c>
      <c r="B67" s="1256"/>
      <c r="C67" s="1256"/>
      <c r="D67" s="1256"/>
      <c r="E67" s="1256"/>
      <c r="F67" s="1256"/>
      <c r="G67" s="1256"/>
      <c r="H67" s="1256"/>
    </row>
    <row r="68" spans="1:9" s="71" customFormat="1" ht="15" customHeight="1">
      <c r="A68" s="1254" t="s">
        <v>293</v>
      </c>
      <c r="B68" s="1254"/>
      <c r="C68" s="1254"/>
      <c r="D68" s="1254"/>
      <c r="E68" s="1254"/>
      <c r="F68" s="1254"/>
      <c r="G68" s="1254"/>
      <c r="H68" s="1254"/>
      <c r="I68" s="682"/>
    </row>
    <row r="69" spans="1:9" s="71" customFormat="1" ht="15" customHeight="1" thickBot="1"/>
    <row r="70" spans="1:9" s="71" customFormat="1" ht="20.25" customHeight="1">
      <c r="A70" s="1263" t="s">
        <v>0</v>
      </c>
      <c r="B70" s="1265" t="s">
        <v>301</v>
      </c>
      <c r="C70" s="1266"/>
      <c r="D70" s="1267" t="s">
        <v>302</v>
      </c>
      <c r="E70" s="1269" t="s">
        <v>349</v>
      </c>
      <c r="F70" s="1261" t="s">
        <v>367</v>
      </c>
      <c r="G70" s="1271" t="s">
        <v>374</v>
      </c>
      <c r="H70" s="1273" t="s">
        <v>392</v>
      </c>
    </row>
    <row r="71" spans="1:9" s="71" customFormat="1" ht="43.5" customHeight="1">
      <c r="A71" s="1264"/>
      <c r="B71" s="683" t="s">
        <v>395</v>
      </c>
      <c r="C71" s="683" t="s">
        <v>314</v>
      </c>
      <c r="D71" s="1268"/>
      <c r="E71" s="1270"/>
      <c r="F71" s="1262"/>
      <c r="G71" s="1272"/>
      <c r="H71" s="1274"/>
    </row>
    <row r="72" spans="1:9" s="71" customFormat="1" ht="13">
      <c r="A72" s="142" t="s">
        <v>34</v>
      </c>
      <c r="B72" s="155"/>
      <c r="C72" s="186"/>
      <c r="D72" s="186"/>
      <c r="E72" s="186"/>
      <c r="F72" s="89"/>
      <c r="G72" s="156"/>
      <c r="H72" s="149"/>
    </row>
    <row r="73" spans="1:9" s="71" customFormat="1" ht="13">
      <c r="A73" s="141" t="s">
        <v>172</v>
      </c>
      <c r="B73" s="107">
        <v>458</v>
      </c>
      <c r="C73" s="105">
        <v>250</v>
      </c>
      <c r="D73" s="105">
        <v>12</v>
      </c>
      <c r="E73" s="104">
        <v>7</v>
      </c>
      <c r="F73" s="105">
        <v>7</v>
      </c>
      <c r="G73" s="184">
        <v>12</v>
      </c>
      <c r="H73" s="148">
        <v>12</v>
      </c>
    </row>
    <row r="74" spans="1:9" s="71" customFormat="1" ht="13">
      <c r="A74" s="141" t="s">
        <v>173</v>
      </c>
      <c r="B74" s="107">
        <v>862</v>
      </c>
      <c r="C74" s="105">
        <v>468</v>
      </c>
      <c r="D74" s="105">
        <v>28</v>
      </c>
      <c r="E74" s="104">
        <v>33</v>
      </c>
      <c r="F74" s="105">
        <v>10</v>
      </c>
      <c r="G74" s="184">
        <v>29</v>
      </c>
      <c r="H74" s="148">
        <v>29</v>
      </c>
    </row>
    <row r="75" spans="1:9" s="71" customFormat="1" ht="13">
      <c r="A75" s="141" t="s">
        <v>174</v>
      </c>
      <c r="B75" s="107">
        <v>1557</v>
      </c>
      <c r="C75" s="105">
        <v>768</v>
      </c>
      <c r="D75" s="105">
        <v>31</v>
      </c>
      <c r="E75" s="104">
        <v>29</v>
      </c>
      <c r="F75" s="105">
        <v>15</v>
      </c>
      <c r="G75" s="184">
        <v>37</v>
      </c>
      <c r="H75" s="148">
        <v>35</v>
      </c>
    </row>
    <row r="76" spans="1:9" s="71" customFormat="1" ht="13">
      <c r="A76" s="142" t="s">
        <v>267</v>
      </c>
      <c r="B76" s="137"/>
      <c r="C76" s="89"/>
      <c r="D76" s="89"/>
      <c r="E76" s="89"/>
      <c r="F76" s="89"/>
      <c r="G76" s="138"/>
      <c r="H76" s="149"/>
    </row>
    <row r="77" spans="1:9" s="71" customFormat="1" ht="13">
      <c r="A77" s="141" t="s">
        <v>295</v>
      </c>
      <c r="B77" s="107">
        <v>617</v>
      </c>
      <c r="C77" s="105">
        <v>293</v>
      </c>
      <c r="D77" s="105">
        <v>12</v>
      </c>
      <c r="E77" s="105">
        <v>13</v>
      </c>
      <c r="F77" s="105">
        <v>4</v>
      </c>
      <c r="G77" s="184">
        <v>17</v>
      </c>
      <c r="H77" s="148">
        <v>17</v>
      </c>
    </row>
    <row r="78" spans="1:9" s="71" customFormat="1" ht="13">
      <c r="A78" s="141" t="s">
        <v>176</v>
      </c>
      <c r="B78" s="107">
        <v>199</v>
      </c>
      <c r="C78" s="105">
        <v>90</v>
      </c>
      <c r="D78" s="105">
        <v>6</v>
      </c>
      <c r="E78" s="104">
        <v>6</v>
      </c>
      <c r="F78" s="105">
        <v>1</v>
      </c>
      <c r="G78" s="184">
        <v>6</v>
      </c>
      <c r="H78" s="148">
        <v>6</v>
      </c>
    </row>
    <row r="79" spans="1:9" s="71" customFormat="1" ht="13">
      <c r="A79" s="141" t="s">
        <v>177</v>
      </c>
      <c r="B79" s="107">
        <v>66</v>
      </c>
      <c r="C79" s="105">
        <v>45</v>
      </c>
      <c r="D79" s="105">
        <v>3</v>
      </c>
      <c r="E79" s="104">
        <v>3</v>
      </c>
      <c r="F79" s="105">
        <v>1</v>
      </c>
      <c r="G79" s="184">
        <v>4</v>
      </c>
      <c r="H79" s="148">
        <v>4</v>
      </c>
    </row>
    <row r="80" spans="1:9" s="71" customFormat="1" ht="13">
      <c r="A80" s="141" t="s">
        <v>178</v>
      </c>
      <c r="B80" s="107">
        <v>0</v>
      </c>
      <c r="C80" s="105">
        <v>0</v>
      </c>
      <c r="D80" s="105">
        <v>0</v>
      </c>
      <c r="E80" s="105">
        <v>0</v>
      </c>
      <c r="F80" s="105">
        <v>0</v>
      </c>
      <c r="G80" s="184">
        <v>0</v>
      </c>
      <c r="H80" s="148">
        <v>0</v>
      </c>
    </row>
    <row r="81" spans="1:8" s="71" customFormat="1" ht="13">
      <c r="A81" s="141" t="s">
        <v>296</v>
      </c>
      <c r="B81" s="107">
        <v>776</v>
      </c>
      <c r="C81" s="105">
        <v>394</v>
      </c>
      <c r="D81" s="105">
        <v>20</v>
      </c>
      <c r="E81" s="105">
        <v>22</v>
      </c>
      <c r="F81" s="105">
        <v>8</v>
      </c>
      <c r="G81" s="184">
        <v>18</v>
      </c>
      <c r="H81" s="148">
        <v>18</v>
      </c>
    </row>
    <row r="82" spans="1:8" s="71" customFormat="1" ht="13">
      <c r="A82" s="141" t="s">
        <v>180</v>
      </c>
      <c r="B82" s="107">
        <v>447</v>
      </c>
      <c r="C82" s="105">
        <v>227</v>
      </c>
      <c r="D82" s="105">
        <v>10</v>
      </c>
      <c r="E82" s="105">
        <v>10</v>
      </c>
      <c r="F82" s="105">
        <v>6</v>
      </c>
      <c r="G82" s="184">
        <v>20</v>
      </c>
      <c r="H82" s="148">
        <v>20</v>
      </c>
    </row>
    <row r="83" spans="1:8" s="71" customFormat="1" ht="13">
      <c r="A83" s="141" t="s">
        <v>181</v>
      </c>
      <c r="B83" s="107">
        <v>705</v>
      </c>
      <c r="C83" s="105">
        <v>337</v>
      </c>
      <c r="D83" s="105">
        <v>19</v>
      </c>
      <c r="E83" s="105">
        <v>19</v>
      </c>
      <c r="F83" s="105">
        <v>8</v>
      </c>
      <c r="G83" s="184">
        <v>36</v>
      </c>
      <c r="H83" s="148">
        <v>36</v>
      </c>
    </row>
    <row r="84" spans="1:8" s="71" customFormat="1" ht="13">
      <c r="A84" s="141" t="s">
        <v>182</v>
      </c>
      <c r="B84" s="107">
        <v>3888</v>
      </c>
      <c r="C84" s="105">
        <v>1928</v>
      </c>
      <c r="D84" s="105">
        <v>138</v>
      </c>
      <c r="E84" s="105">
        <v>138</v>
      </c>
      <c r="F84" s="105">
        <v>44</v>
      </c>
      <c r="G84" s="184">
        <v>232</v>
      </c>
      <c r="H84" s="148">
        <v>232</v>
      </c>
    </row>
    <row r="85" spans="1:8" s="71" customFormat="1" ht="13">
      <c r="A85" s="141" t="s">
        <v>183</v>
      </c>
      <c r="B85" s="107">
        <v>1805</v>
      </c>
      <c r="C85" s="105">
        <v>963</v>
      </c>
      <c r="D85" s="105">
        <v>44</v>
      </c>
      <c r="E85" s="105">
        <v>47</v>
      </c>
      <c r="F85" s="105">
        <v>19</v>
      </c>
      <c r="G85" s="184">
        <v>66</v>
      </c>
      <c r="H85" s="148">
        <v>66</v>
      </c>
    </row>
    <row r="86" spans="1:8" s="71" customFormat="1" ht="13">
      <c r="A86" s="142" t="s">
        <v>268</v>
      </c>
      <c r="B86" s="137"/>
      <c r="C86" s="89"/>
      <c r="D86" s="89"/>
      <c r="E86" s="89"/>
      <c r="F86" s="89"/>
      <c r="G86" s="138"/>
      <c r="H86" s="149"/>
    </row>
    <row r="87" spans="1:8" s="71" customFormat="1" ht="13">
      <c r="A87" s="141" t="s">
        <v>305</v>
      </c>
      <c r="B87" s="107">
        <v>0</v>
      </c>
      <c r="C87" s="105">
        <v>0</v>
      </c>
      <c r="D87" s="105">
        <v>0</v>
      </c>
      <c r="E87" s="105">
        <v>0</v>
      </c>
      <c r="F87" s="105">
        <v>0</v>
      </c>
      <c r="G87" s="184">
        <v>0</v>
      </c>
      <c r="H87" s="148">
        <v>0</v>
      </c>
    </row>
    <row r="88" spans="1:8" s="71" customFormat="1" ht="13">
      <c r="A88" s="141" t="s">
        <v>185</v>
      </c>
      <c r="B88" s="107">
        <v>825</v>
      </c>
      <c r="C88" s="105">
        <v>433</v>
      </c>
      <c r="D88" s="105">
        <v>29</v>
      </c>
      <c r="E88" s="105">
        <v>25</v>
      </c>
      <c r="F88" s="105">
        <v>10</v>
      </c>
      <c r="G88" s="184">
        <v>32</v>
      </c>
      <c r="H88" s="148">
        <v>32</v>
      </c>
    </row>
    <row r="89" spans="1:8" s="71" customFormat="1" ht="13">
      <c r="A89" s="141" t="s">
        <v>306</v>
      </c>
      <c r="B89" s="107">
        <v>73</v>
      </c>
      <c r="C89" s="105">
        <v>32</v>
      </c>
      <c r="D89" s="105">
        <v>1</v>
      </c>
      <c r="E89" s="104">
        <v>1</v>
      </c>
      <c r="F89" s="105">
        <v>1</v>
      </c>
      <c r="G89" s="184">
        <v>1</v>
      </c>
      <c r="H89" s="148">
        <v>1</v>
      </c>
    </row>
    <row r="90" spans="1:8" s="71" customFormat="1" ht="13">
      <c r="A90" s="141" t="s">
        <v>297</v>
      </c>
      <c r="B90" s="107">
        <v>502</v>
      </c>
      <c r="C90" s="105">
        <v>250</v>
      </c>
      <c r="D90" s="105">
        <v>16</v>
      </c>
      <c r="E90" s="104">
        <v>16</v>
      </c>
      <c r="F90" s="105">
        <v>8</v>
      </c>
      <c r="G90" s="184">
        <v>17</v>
      </c>
      <c r="H90" s="148">
        <v>17</v>
      </c>
    </row>
    <row r="91" spans="1:8" s="71" customFormat="1" ht="13">
      <c r="A91" s="141" t="s">
        <v>188</v>
      </c>
      <c r="B91" s="107">
        <v>51</v>
      </c>
      <c r="C91" s="105">
        <v>24</v>
      </c>
      <c r="D91" s="105">
        <v>2</v>
      </c>
      <c r="E91" s="104">
        <v>2</v>
      </c>
      <c r="F91" s="105">
        <v>1</v>
      </c>
      <c r="G91" s="184">
        <v>2</v>
      </c>
      <c r="H91" s="148">
        <v>2</v>
      </c>
    </row>
    <row r="92" spans="1:8" s="71" customFormat="1" ht="13">
      <c r="A92" s="142" t="s">
        <v>54</v>
      </c>
      <c r="B92" s="137"/>
      <c r="C92" s="89"/>
      <c r="D92" s="89"/>
      <c r="E92" s="130"/>
      <c r="F92" s="89"/>
      <c r="G92" s="138"/>
      <c r="H92" s="149"/>
    </row>
    <row r="93" spans="1:8" s="71" customFormat="1" ht="13">
      <c r="A93" s="141" t="s">
        <v>307</v>
      </c>
      <c r="B93" s="107">
        <v>0</v>
      </c>
      <c r="C93" s="105">
        <v>0</v>
      </c>
      <c r="D93" s="105">
        <v>0</v>
      </c>
      <c r="E93" s="104">
        <v>0</v>
      </c>
      <c r="F93" s="105">
        <v>0</v>
      </c>
      <c r="G93" s="184">
        <v>0</v>
      </c>
      <c r="H93" s="148">
        <v>0</v>
      </c>
    </row>
    <row r="94" spans="1:8" s="71" customFormat="1" ht="13">
      <c r="A94" s="141" t="s">
        <v>190</v>
      </c>
      <c r="B94" s="107">
        <v>456</v>
      </c>
      <c r="C94" s="105">
        <v>237</v>
      </c>
      <c r="D94" s="105">
        <v>20</v>
      </c>
      <c r="E94" s="104">
        <v>20</v>
      </c>
      <c r="F94" s="105">
        <v>8</v>
      </c>
      <c r="G94" s="184">
        <v>18</v>
      </c>
      <c r="H94" s="148">
        <v>18</v>
      </c>
    </row>
    <row r="95" spans="1:8" s="71" customFormat="1" ht="13">
      <c r="A95" s="141" t="s">
        <v>191</v>
      </c>
      <c r="B95" s="107">
        <v>23</v>
      </c>
      <c r="C95" s="105">
        <v>10</v>
      </c>
      <c r="D95" s="105">
        <v>2</v>
      </c>
      <c r="E95" s="104">
        <v>2</v>
      </c>
      <c r="F95" s="105">
        <v>1</v>
      </c>
      <c r="G95" s="184">
        <v>10</v>
      </c>
      <c r="H95" s="148">
        <v>10</v>
      </c>
    </row>
    <row r="96" spans="1:8" s="71" customFormat="1" ht="13">
      <c r="A96" s="141" t="s">
        <v>192</v>
      </c>
      <c r="B96" s="107">
        <v>0</v>
      </c>
      <c r="C96" s="105">
        <v>0</v>
      </c>
      <c r="D96" s="105">
        <v>0</v>
      </c>
      <c r="E96" s="104">
        <v>0</v>
      </c>
      <c r="F96" s="105">
        <v>0</v>
      </c>
      <c r="G96" s="184">
        <v>2</v>
      </c>
      <c r="H96" s="148">
        <v>2</v>
      </c>
    </row>
    <row r="97" spans="1:9" s="71" customFormat="1" ht="13">
      <c r="A97" s="141" t="s">
        <v>193</v>
      </c>
      <c r="B97" s="107">
        <v>9287</v>
      </c>
      <c r="C97" s="105">
        <v>4674</v>
      </c>
      <c r="D97" s="97">
        <v>328</v>
      </c>
      <c r="E97" s="105">
        <v>339</v>
      </c>
      <c r="F97" s="105">
        <v>101</v>
      </c>
      <c r="G97" s="184">
        <v>484</v>
      </c>
      <c r="H97" s="148">
        <v>484</v>
      </c>
    </row>
    <row r="98" spans="1:9" s="71" customFormat="1" ht="13">
      <c r="A98" s="141" t="s">
        <v>194</v>
      </c>
      <c r="B98" s="107">
        <v>491</v>
      </c>
      <c r="C98" s="105">
        <v>256</v>
      </c>
      <c r="D98" s="105">
        <v>30</v>
      </c>
      <c r="E98" s="104">
        <v>26</v>
      </c>
      <c r="F98" s="105">
        <v>11</v>
      </c>
      <c r="G98" s="184">
        <v>31</v>
      </c>
      <c r="H98" s="148">
        <v>31</v>
      </c>
    </row>
    <row r="99" spans="1:9" s="71" customFormat="1" ht="13">
      <c r="A99" s="141" t="s">
        <v>195</v>
      </c>
      <c r="B99" s="107">
        <v>461</v>
      </c>
      <c r="C99" s="105">
        <v>231</v>
      </c>
      <c r="D99" s="105">
        <v>12</v>
      </c>
      <c r="E99" s="104">
        <v>12</v>
      </c>
      <c r="F99" s="105">
        <v>4</v>
      </c>
      <c r="G99" s="184">
        <v>18</v>
      </c>
      <c r="H99" s="148">
        <v>18</v>
      </c>
    </row>
    <row r="100" spans="1:9" s="71" customFormat="1" ht="13">
      <c r="A100" s="142" t="s">
        <v>62</v>
      </c>
      <c r="B100" s="137"/>
      <c r="C100" s="89"/>
      <c r="D100" s="89"/>
      <c r="E100" s="89"/>
      <c r="F100" s="89"/>
      <c r="G100" s="138"/>
      <c r="H100" s="149"/>
    </row>
    <row r="101" spans="1:9" s="71" customFormat="1" ht="13">
      <c r="A101" s="141" t="s">
        <v>196</v>
      </c>
      <c r="B101" s="107">
        <v>0</v>
      </c>
      <c r="C101" s="105">
        <v>0</v>
      </c>
      <c r="D101" s="105">
        <v>0</v>
      </c>
      <c r="E101" s="105">
        <v>0</v>
      </c>
      <c r="F101" s="105">
        <v>0</v>
      </c>
      <c r="G101" s="184">
        <v>0</v>
      </c>
      <c r="H101" s="148">
        <v>0</v>
      </c>
    </row>
    <row r="102" spans="1:9" s="71" customFormat="1" ht="13">
      <c r="A102" s="141" t="s">
        <v>197</v>
      </c>
      <c r="B102" s="107">
        <v>549</v>
      </c>
      <c r="C102" s="105">
        <v>265</v>
      </c>
      <c r="D102" s="105">
        <v>21</v>
      </c>
      <c r="E102" s="105">
        <v>20</v>
      </c>
      <c r="F102" s="105">
        <v>12</v>
      </c>
      <c r="G102" s="184">
        <v>17</v>
      </c>
      <c r="H102" s="148">
        <v>17</v>
      </c>
    </row>
    <row r="103" spans="1:9" s="71" customFormat="1" ht="13.5" thickBot="1">
      <c r="A103" s="150" t="s">
        <v>198</v>
      </c>
      <c r="B103" s="151">
        <v>260</v>
      </c>
      <c r="C103" s="180">
        <v>127</v>
      </c>
      <c r="D103" s="180">
        <v>9</v>
      </c>
      <c r="E103" s="180">
        <v>9</v>
      </c>
      <c r="F103" s="185">
        <v>6</v>
      </c>
      <c r="G103" s="153">
        <v>7</v>
      </c>
      <c r="H103" s="154">
        <v>7</v>
      </c>
    </row>
    <row r="104" spans="1:9" s="71" customFormat="1" ht="15" customHeight="1">
      <c r="A104" s="1256" t="s">
        <v>433</v>
      </c>
      <c r="B104" s="1256"/>
      <c r="C104" s="1256"/>
      <c r="D104" s="1256"/>
      <c r="E104" s="1256"/>
      <c r="F104" s="1256"/>
      <c r="G104" s="1256"/>
      <c r="H104" s="1256"/>
    </row>
    <row r="105" spans="1:9" s="71" customFormat="1" ht="13">
      <c r="A105" s="1254" t="s">
        <v>293</v>
      </c>
      <c r="B105" s="1254"/>
      <c r="C105" s="1254"/>
      <c r="D105" s="1254"/>
      <c r="E105" s="1254"/>
      <c r="F105" s="1254"/>
      <c r="G105" s="1254"/>
      <c r="H105" s="1254"/>
      <c r="I105" s="684"/>
    </row>
    <row r="106" spans="1:9" s="71" customFormat="1" ht="13.5" thickBot="1"/>
    <row r="107" spans="1:9" s="71" customFormat="1" ht="22.5" customHeight="1">
      <c r="A107" s="1263" t="s">
        <v>0</v>
      </c>
      <c r="B107" s="1265" t="s">
        <v>301</v>
      </c>
      <c r="C107" s="1266"/>
      <c r="D107" s="1267" t="s">
        <v>302</v>
      </c>
      <c r="E107" s="1269" t="s">
        <v>349</v>
      </c>
      <c r="F107" s="1261" t="s">
        <v>367</v>
      </c>
      <c r="G107" s="1271" t="s">
        <v>374</v>
      </c>
      <c r="H107" s="1273" t="s">
        <v>392</v>
      </c>
    </row>
    <row r="108" spans="1:9" s="71" customFormat="1" ht="40.5" customHeight="1">
      <c r="A108" s="1264"/>
      <c r="B108" s="683" t="s">
        <v>395</v>
      </c>
      <c r="C108" s="683" t="s">
        <v>314</v>
      </c>
      <c r="D108" s="1268"/>
      <c r="E108" s="1270"/>
      <c r="F108" s="1262"/>
      <c r="G108" s="1272"/>
      <c r="H108" s="1274"/>
    </row>
    <row r="109" spans="1:9" s="71" customFormat="1" ht="16.5" customHeight="1">
      <c r="A109" s="685" t="s">
        <v>66</v>
      </c>
      <c r="B109" s="186"/>
      <c r="C109" s="186"/>
      <c r="D109" s="186"/>
      <c r="E109" s="186"/>
      <c r="F109" s="89"/>
      <c r="G109" s="186"/>
      <c r="H109" s="149"/>
    </row>
    <row r="110" spans="1:9" s="71" customFormat="1" ht="12.9" customHeight="1">
      <c r="A110" s="141" t="s">
        <v>199</v>
      </c>
      <c r="B110" s="106">
        <v>388</v>
      </c>
      <c r="C110" s="686">
        <v>201</v>
      </c>
      <c r="D110" s="686">
        <v>21</v>
      </c>
      <c r="E110" s="686">
        <v>16</v>
      </c>
      <c r="F110" s="687">
        <v>12</v>
      </c>
      <c r="G110" s="106">
        <v>19</v>
      </c>
      <c r="H110" s="158">
        <v>19</v>
      </c>
    </row>
    <row r="111" spans="1:9" s="71" customFormat="1" ht="12.9" customHeight="1">
      <c r="A111" s="141" t="s">
        <v>200</v>
      </c>
      <c r="B111" s="107">
        <v>4715</v>
      </c>
      <c r="C111" s="105">
        <v>2380</v>
      </c>
      <c r="D111" s="105">
        <v>193</v>
      </c>
      <c r="E111" s="105">
        <v>190</v>
      </c>
      <c r="F111" s="187">
        <v>88</v>
      </c>
      <c r="G111" s="107">
        <v>209</v>
      </c>
      <c r="H111" s="147">
        <v>209</v>
      </c>
    </row>
    <row r="112" spans="1:9" s="71" customFormat="1" ht="12.9" customHeight="1">
      <c r="A112" s="141" t="s">
        <v>201</v>
      </c>
      <c r="B112" s="107">
        <v>34</v>
      </c>
      <c r="C112" s="105">
        <v>20</v>
      </c>
      <c r="D112" s="105">
        <v>3</v>
      </c>
      <c r="E112" s="104">
        <v>2</v>
      </c>
      <c r="F112" s="187">
        <v>1</v>
      </c>
      <c r="G112" s="107">
        <v>4</v>
      </c>
      <c r="H112" s="148">
        <v>4</v>
      </c>
    </row>
    <row r="113" spans="1:8" s="71" customFormat="1" ht="12.9" customHeight="1">
      <c r="A113" s="141" t="s">
        <v>202</v>
      </c>
      <c r="B113" s="107">
        <v>612</v>
      </c>
      <c r="C113" s="105">
        <v>308</v>
      </c>
      <c r="D113" s="105">
        <v>26</v>
      </c>
      <c r="E113" s="104">
        <v>22</v>
      </c>
      <c r="F113" s="187">
        <v>14</v>
      </c>
      <c r="G113" s="107">
        <v>23</v>
      </c>
      <c r="H113" s="148">
        <v>23</v>
      </c>
    </row>
    <row r="114" spans="1:8" s="71" customFormat="1" ht="12.9" customHeight="1">
      <c r="A114" s="141" t="s">
        <v>203</v>
      </c>
      <c r="B114" s="107">
        <v>109</v>
      </c>
      <c r="C114" s="105">
        <v>56</v>
      </c>
      <c r="D114" s="105">
        <v>7</v>
      </c>
      <c r="E114" s="105">
        <v>5</v>
      </c>
      <c r="F114" s="187">
        <v>3</v>
      </c>
      <c r="G114" s="107">
        <v>3</v>
      </c>
      <c r="H114" s="148">
        <v>3</v>
      </c>
    </row>
    <row r="115" spans="1:8" s="71" customFormat="1" ht="12.9" customHeight="1">
      <c r="A115" s="141" t="s">
        <v>204</v>
      </c>
      <c r="B115" s="107">
        <v>198</v>
      </c>
      <c r="C115" s="105">
        <v>112</v>
      </c>
      <c r="D115" s="105">
        <v>14</v>
      </c>
      <c r="E115" s="105">
        <v>11</v>
      </c>
      <c r="F115" s="187">
        <v>7</v>
      </c>
      <c r="G115" s="107">
        <v>8</v>
      </c>
      <c r="H115" s="148">
        <v>8</v>
      </c>
    </row>
    <row r="116" spans="1:8" s="71" customFormat="1" ht="16.5" customHeight="1">
      <c r="A116" s="142" t="s">
        <v>73</v>
      </c>
      <c r="B116" s="137"/>
      <c r="C116" s="89"/>
      <c r="D116" s="89"/>
      <c r="E116" s="89"/>
      <c r="F116" s="139"/>
      <c r="G116" s="138"/>
      <c r="H116" s="149"/>
    </row>
    <row r="117" spans="1:8" s="71" customFormat="1" ht="12.9" customHeight="1">
      <c r="A117" s="141" t="s">
        <v>205</v>
      </c>
      <c r="B117" s="107">
        <v>234</v>
      </c>
      <c r="C117" s="105">
        <v>121</v>
      </c>
      <c r="D117" s="105">
        <v>9</v>
      </c>
      <c r="E117" s="105">
        <v>7</v>
      </c>
      <c r="F117" s="187">
        <v>5</v>
      </c>
      <c r="G117" s="107">
        <v>8</v>
      </c>
      <c r="H117" s="148">
        <v>8</v>
      </c>
    </row>
    <row r="118" spans="1:8" s="71" customFormat="1" ht="12.9" customHeight="1">
      <c r="A118" s="141" t="s">
        <v>206</v>
      </c>
      <c r="B118" s="107">
        <v>2146</v>
      </c>
      <c r="C118" s="105">
        <v>1093</v>
      </c>
      <c r="D118" s="105">
        <v>76</v>
      </c>
      <c r="E118" s="105">
        <v>60</v>
      </c>
      <c r="F118" s="187">
        <v>35</v>
      </c>
      <c r="G118" s="107">
        <v>72</v>
      </c>
      <c r="H118" s="148">
        <v>72</v>
      </c>
    </row>
    <row r="119" spans="1:8" s="71" customFormat="1" ht="16.5" customHeight="1">
      <c r="A119" s="142" t="s">
        <v>76</v>
      </c>
      <c r="B119" s="137"/>
      <c r="C119" s="89"/>
      <c r="D119" s="89"/>
      <c r="E119" s="89"/>
      <c r="F119" s="139"/>
      <c r="G119" s="138"/>
      <c r="H119" s="149"/>
    </row>
    <row r="120" spans="1:8" s="71" customFormat="1" ht="12.9" customHeight="1">
      <c r="A120" s="141" t="s">
        <v>207</v>
      </c>
      <c r="B120" s="107">
        <v>1359</v>
      </c>
      <c r="C120" s="105">
        <v>662</v>
      </c>
      <c r="D120" s="105">
        <v>62</v>
      </c>
      <c r="E120" s="105">
        <v>51</v>
      </c>
      <c r="F120" s="187">
        <v>35</v>
      </c>
      <c r="G120" s="107">
        <v>56</v>
      </c>
      <c r="H120" s="148">
        <v>56</v>
      </c>
    </row>
    <row r="121" spans="1:8" s="71" customFormat="1" ht="12.9" customHeight="1">
      <c r="A121" s="141" t="s">
        <v>208</v>
      </c>
      <c r="B121" s="107">
        <v>1655</v>
      </c>
      <c r="C121" s="105">
        <v>897</v>
      </c>
      <c r="D121" s="105">
        <v>63</v>
      </c>
      <c r="E121" s="105">
        <v>58</v>
      </c>
      <c r="F121" s="187">
        <v>38</v>
      </c>
      <c r="G121" s="107">
        <v>54</v>
      </c>
      <c r="H121" s="148">
        <v>54</v>
      </c>
    </row>
    <row r="122" spans="1:8" s="71" customFormat="1" ht="12.9" customHeight="1">
      <c r="A122" s="141" t="s">
        <v>209</v>
      </c>
      <c r="B122" s="107">
        <v>4273</v>
      </c>
      <c r="C122" s="105">
        <v>2167</v>
      </c>
      <c r="D122" s="105">
        <v>149</v>
      </c>
      <c r="E122" s="105">
        <v>147</v>
      </c>
      <c r="F122" s="187">
        <v>59</v>
      </c>
      <c r="G122" s="107">
        <v>151</v>
      </c>
      <c r="H122" s="148">
        <v>151</v>
      </c>
    </row>
    <row r="123" spans="1:8" s="71" customFormat="1" ht="12.9" customHeight="1">
      <c r="A123" s="141" t="s">
        <v>210</v>
      </c>
      <c r="B123" s="107">
        <v>433</v>
      </c>
      <c r="C123" s="105">
        <v>218</v>
      </c>
      <c r="D123" s="105">
        <v>20</v>
      </c>
      <c r="E123" s="105">
        <v>19</v>
      </c>
      <c r="F123" s="187">
        <v>12</v>
      </c>
      <c r="G123" s="107">
        <v>18</v>
      </c>
      <c r="H123" s="148">
        <v>18</v>
      </c>
    </row>
    <row r="124" spans="1:8" s="71" customFormat="1" ht="12.9" customHeight="1">
      <c r="A124" s="144" t="s">
        <v>211</v>
      </c>
      <c r="B124" s="108">
        <v>1684</v>
      </c>
      <c r="C124" s="105">
        <v>905</v>
      </c>
      <c r="D124" s="105">
        <v>57</v>
      </c>
      <c r="E124" s="105">
        <v>47</v>
      </c>
      <c r="F124" s="188">
        <v>21</v>
      </c>
      <c r="G124" s="108">
        <v>57</v>
      </c>
      <c r="H124" s="159">
        <v>57</v>
      </c>
    </row>
    <row r="125" spans="1:8" s="71" customFormat="1" ht="14.25" customHeight="1">
      <c r="A125" s="160" t="s">
        <v>82</v>
      </c>
      <c r="B125" s="137"/>
      <c r="C125" s="89"/>
      <c r="D125" s="89"/>
      <c r="E125" s="89"/>
      <c r="F125" s="139"/>
      <c r="G125" s="138"/>
      <c r="H125" s="149"/>
    </row>
    <row r="126" spans="1:8" s="71" customFormat="1" ht="12.9" customHeight="1">
      <c r="A126" s="141" t="s">
        <v>212</v>
      </c>
      <c r="B126" s="107">
        <v>961</v>
      </c>
      <c r="C126" s="105">
        <v>427</v>
      </c>
      <c r="D126" s="105">
        <v>22</v>
      </c>
      <c r="E126" s="105">
        <v>21</v>
      </c>
      <c r="F126" s="187">
        <v>15</v>
      </c>
      <c r="G126" s="107">
        <v>35</v>
      </c>
      <c r="H126" s="148">
        <v>35</v>
      </c>
    </row>
    <row r="127" spans="1:8" s="71" customFormat="1" ht="12.9" customHeight="1">
      <c r="A127" s="141" t="s">
        <v>213</v>
      </c>
      <c r="B127" s="107">
        <v>457</v>
      </c>
      <c r="C127" s="105">
        <v>242</v>
      </c>
      <c r="D127" s="105">
        <v>12</v>
      </c>
      <c r="E127" s="104">
        <v>12</v>
      </c>
      <c r="F127" s="187">
        <v>6</v>
      </c>
      <c r="G127" s="107">
        <v>14</v>
      </c>
      <c r="H127" s="148">
        <v>14</v>
      </c>
    </row>
    <row r="128" spans="1:8" s="71" customFormat="1" ht="12.9" customHeight="1">
      <c r="A128" s="141" t="s">
        <v>214</v>
      </c>
      <c r="B128" s="107">
        <v>4587</v>
      </c>
      <c r="C128" s="105">
        <v>2337</v>
      </c>
      <c r="D128" s="105">
        <v>168</v>
      </c>
      <c r="E128" s="104">
        <v>170</v>
      </c>
      <c r="F128" s="187">
        <v>76</v>
      </c>
      <c r="G128" s="107">
        <v>170</v>
      </c>
      <c r="H128" s="148">
        <v>170</v>
      </c>
    </row>
    <row r="129" spans="1:8" s="71" customFormat="1" ht="12.9" customHeight="1">
      <c r="A129" s="141" t="s">
        <v>215</v>
      </c>
      <c r="B129" s="107">
        <v>1618</v>
      </c>
      <c r="C129" s="105">
        <v>808</v>
      </c>
      <c r="D129" s="105">
        <v>50</v>
      </c>
      <c r="E129" s="104">
        <v>52</v>
      </c>
      <c r="F129" s="187">
        <v>44</v>
      </c>
      <c r="G129" s="87">
        <v>59</v>
      </c>
      <c r="H129" s="161">
        <v>51</v>
      </c>
    </row>
    <row r="130" spans="1:8" s="71" customFormat="1" ht="12.9" customHeight="1">
      <c r="A130" s="141" t="s">
        <v>216</v>
      </c>
      <c r="B130" s="107">
        <v>265</v>
      </c>
      <c r="C130" s="105">
        <v>131</v>
      </c>
      <c r="D130" s="105">
        <v>12</v>
      </c>
      <c r="E130" s="104">
        <v>9</v>
      </c>
      <c r="F130" s="187">
        <v>8</v>
      </c>
      <c r="G130" s="107">
        <v>8</v>
      </c>
      <c r="H130" s="148">
        <v>8</v>
      </c>
    </row>
    <row r="131" spans="1:8" s="71" customFormat="1" ht="16.5" customHeight="1">
      <c r="A131" s="162" t="s">
        <v>88</v>
      </c>
      <c r="B131" s="137"/>
      <c r="C131" s="89"/>
      <c r="D131" s="89"/>
      <c r="E131" s="130"/>
      <c r="F131" s="139"/>
      <c r="G131" s="138"/>
      <c r="H131" s="149"/>
    </row>
    <row r="132" spans="1:8" s="71" customFormat="1" ht="12.9" customHeight="1">
      <c r="A132" s="141" t="s">
        <v>217</v>
      </c>
      <c r="B132" s="107">
        <v>229</v>
      </c>
      <c r="C132" s="105">
        <v>108</v>
      </c>
      <c r="D132" s="105">
        <v>6</v>
      </c>
      <c r="E132" s="104">
        <v>6</v>
      </c>
      <c r="F132" s="187">
        <v>2</v>
      </c>
      <c r="G132" s="107">
        <v>7</v>
      </c>
      <c r="H132" s="148">
        <v>7</v>
      </c>
    </row>
    <row r="133" spans="1:8" s="71" customFormat="1" ht="12.9" customHeight="1">
      <c r="A133" s="141" t="s">
        <v>218</v>
      </c>
      <c r="B133" s="107">
        <v>1982</v>
      </c>
      <c r="C133" s="105">
        <v>990</v>
      </c>
      <c r="D133" s="105">
        <v>48</v>
      </c>
      <c r="E133" s="104">
        <v>48</v>
      </c>
      <c r="F133" s="187">
        <v>24</v>
      </c>
      <c r="G133" s="107">
        <v>52</v>
      </c>
      <c r="H133" s="148">
        <v>52</v>
      </c>
    </row>
    <row r="134" spans="1:8" s="71" customFormat="1" ht="12.9" customHeight="1">
      <c r="A134" s="141" t="s">
        <v>219</v>
      </c>
      <c r="B134" s="107">
        <v>198</v>
      </c>
      <c r="C134" s="105">
        <v>120</v>
      </c>
      <c r="D134" s="105">
        <v>4</v>
      </c>
      <c r="E134" s="104">
        <v>4</v>
      </c>
      <c r="F134" s="187">
        <v>2</v>
      </c>
      <c r="G134" s="107">
        <v>5</v>
      </c>
      <c r="H134" s="148">
        <v>5</v>
      </c>
    </row>
    <row r="135" spans="1:8" s="71" customFormat="1" ht="14.25" customHeight="1">
      <c r="A135" s="142" t="s">
        <v>92</v>
      </c>
      <c r="B135" s="137"/>
      <c r="C135" s="89"/>
      <c r="D135" s="89"/>
      <c r="E135" s="89"/>
      <c r="F135" s="139"/>
      <c r="G135" s="138"/>
      <c r="H135" s="149"/>
    </row>
    <row r="136" spans="1:8" s="71" customFormat="1" ht="12.9" customHeight="1">
      <c r="A136" s="141" t="s">
        <v>220</v>
      </c>
      <c r="B136" s="107">
        <v>1007</v>
      </c>
      <c r="C136" s="105">
        <v>504</v>
      </c>
      <c r="D136" s="105">
        <v>45</v>
      </c>
      <c r="E136" s="105">
        <v>41</v>
      </c>
      <c r="F136" s="187">
        <v>22</v>
      </c>
      <c r="G136" s="107">
        <v>22</v>
      </c>
      <c r="H136" s="148">
        <v>22</v>
      </c>
    </row>
    <row r="137" spans="1:8" s="71" customFormat="1" ht="12.9" customHeight="1">
      <c r="A137" s="141" t="s">
        <v>221</v>
      </c>
      <c r="B137" s="107">
        <v>1027</v>
      </c>
      <c r="C137" s="105">
        <v>518</v>
      </c>
      <c r="D137" s="105">
        <v>43</v>
      </c>
      <c r="E137" s="105">
        <v>42</v>
      </c>
      <c r="F137" s="187">
        <v>30</v>
      </c>
      <c r="G137" s="107">
        <v>52</v>
      </c>
      <c r="H137" s="148">
        <v>52</v>
      </c>
    </row>
    <row r="138" spans="1:8" s="71" customFormat="1" ht="12.9" customHeight="1">
      <c r="A138" s="144" t="s">
        <v>222</v>
      </c>
      <c r="B138" s="108">
        <v>722</v>
      </c>
      <c r="C138" s="105">
        <v>367</v>
      </c>
      <c r="D138" s="105">
        <v>28</v>
      </c>
      <c r="E138" s="105">
        <v>28</v>
      </c>
      <c r="F138" s="188">
        <v>21</v>
      </c>
      <c r="G138" s="108">
        <v>33</v>
      </c>
      <c r="H138" s="159">
        <v>33</v>
      </c>
    </row>
    <row r="139" spans="1:8" s="71" customFormat="1" ht="12.75" customHeight="1">
      <c r="A139" s="160" t="s">
        <v>96</v>
      </c>
      <c r="B139" s="112"/>
      <c r="C139" s="186"/>
      <c r="D139" s="186"/>
      <c r="E139" s="186"/>
      <c r="F139" s="114"/>
      <c r="G139" s="113"/>
      <c r="H139" s="163"/>
    </row>
    <row r="140" spans="1:8" s="71" customFormat="1" ht="12.9" customHeight="1">
      <c r="A140" s="141" t="s">
        <v>223</v>
      </c>
      <c r="B140" s="73">
        <v>64</v>
      </c>
      <c r="C140" s="72">
        <v>37</v>
      </c>
      <c r="D140" s="72">
        <v>2</v>
      </c>
      <c r="E140" s="72">
        <v>2</v>
      </c>
      <c r="F140" s="109">
        <v>1</v>
      </c>
      <c r="G140" s="107">
        <v>2</v>
      </c>
      <c r="H140" s="148">
        <v>1</v>
      </c>
    </row>
    <row r="141" spans="1:8" s="71" customFormat="1" ht="12.9" customHeight="1">
      <c r="A141" s="141" t="s">
        <v>224</v>
      </c>
      <c r="B141" s="73">
        <v>128</v>
      </c>
      <c r="C141" s="73">
        <v>72</v>
      </c>
      <c r="D141" s="73">
        <v>2</v>
      </c>
      <c r="E141" s="74">
        <v>2</v>
      </c>
      <c r="F141" s="109">
        <v>1</v>
      </c>
      <c r="G141" s="107">
        <v>4</v>
      </c>
      <c r="H141" s="148">
        <v>4</v>
      </c>
    </row>
    <row r="142" spans="1:8" s="71" customFormat="1" ht="12.9" customHeight="1">
      <c r="A142" s="141" t="s">
        <v>225</v>
      </c>
      <c r="B142" s="73">
        <v>23</v>
      </c>
      <c r="C142" s="73">
        <v>12</v>
      </c>
      <c r="D142" s="73">
        <v>2</v>
      </c>
      <c r="E142" s="74">
        <v>1</v>
      </c>
      <c r="F142" s="109">
        <v>1</v>
      </c>
      <c r="G142" s="107">
        <v>4</v>
      </c>
      <c r="H142" s="148">
        <v>4</v>
      </c>
    </row>
    <row r="143" spans="1:8" s="71" customFormat="1" ht="12.9" customHeight="1">
      <c r="A143" s="141" t="s">
        <v>226</v>
      </c>
      <c r="B143" s="73">
        <v>51</v>
      </c>
      <c r="C143" s="73">
        <v>17</v>
      </c>
      <c r="D143" s="73">
        <v>4</v>
      </c>
      <c r="E143" s="74">
        <v>3</v>
      </c>
      <c r="F143" s="109">
        <v>1</v>
      </c>
      <c r="G143" s="107">
        <v>8</v>
      </c>
      <c r="H143" s="148">
        <v>8</v>
      </c>
    </row>
    <row r="144" spans="1:8" s="71" customFormat="1" ht="12.9" customHeight="1" thickBot="1">
      <c r="A144" s="150" t="s">
        <v>227</v>
      </c>
      <c r="B144" s="151">
        <v>90</v>
      </c>
      <c r="C144" s="151">
        <v>44</v>
      </c>
      <c r="D144" s="151">
        <v>2</v>
      </c>
      <c r="E144" s="152">
        <v>2</v>
      </c>
      <c r="F144" s="157">
        <v>1</v>
      </c>
      <c r="G144" s="153">
        <v>3</v>
      </c>
      <c r="H144" s="154">
        <v>3</v>
      </c>
    </row>
    <row r="145" spans="1:9" s="71" customFormat="1" ht="15" customHeight="1">
      <c r="A145" s="1255" t="s">
        <v>435</v>
      </c>
      <c r="B145" s="1255"/>
      <c r="C145" s="1255"/>
      <c r="D145" s="1255"/>
      <c r="E145" s="1255"/>
      <c r="F145" s="1255"/>
      <c r="G145" s="1255"/>
      <c r="H145" s="1255"/>
    </row>
    <row r="146" spans="1:9" s="71" customFormat="1" ht="13">
      <c r="A146" s="1254" t="s">
        <v>293</v>
      </c>
      <c r="B146" s="1254"/>
      <c r="C146" s="1254"/>
      <c r="D146" s="1254"/>
      <c r="E146" s="1254"/>
      <c r="F146" s="1254"/>
      <c r="G146" s="1254"/>
      <c r="H146" s="1254"/>
      <c r="I146" s="682"/>
    </row>
    <row r="147" spans="1:9" s="71" customFormat="1" ht="9.75" customHeight="1" thickBot="1"/>
    <row r="148" spans="1:9" s="71" customFormat="1" ht="21" customHeight="1">
      <c r="A148" s="1263" t="s">
        <v>0</v>
      </c>
      <c r="B148" s="1265" t="s">
        <v>301</v>
      </c>
      <c r="C148" s="1266"/>
      <c r="D148" s="1267" t="s">
        <v>302</v>
      </c>
      <c r="E148" s="1269" t="s">
        <v>349</v>
      </c>
      <c r="F148" s="1261" t="s">
        <v>367</v>
      </c>
      <c r="G148" s="1271" t="s">
        <v>374</v>
      </c>
      <c r="H148" s="1273" t="s">
        <v>392</v>
      </c>
    </row>
    <row r="149" spans="1:9" s="71" customFormat="1" ht="42.75" customHeight="1">
      <c r="A149" s="1264"/>
      <c r="B149" s="683" t="s">
        <v>395</v>
      </c>
      <c r="C149" s="683" t="s">
        <v>314</v>
      </c>
      <c r="D149" s="1268"/>
      <c r="E149" s="1270"/>
      <c r="F149" s="1262"/>
      <c r="G149" s="1272"/>
      <c r="H149" s="1274"/>
    </row>
    <row r="150" spans="1:9" s="71" customFormat="1" ht="13.5" customHeight="1">
      <c r="A150" s="685" t="s">
        <v>102</v>
      </c>
      <c r="B150" s="186"/>
      <c r="C150" s="186"/>
      <c r="D150" s="186"/>
      <c r="E150" s="186"/>
      <c r="F150" s="89"/>
      <c r="G150" s="156"/>
      <c r="H150" s="149"/>
    </row>
    <row r="151" spans="1:9" s="71" customFormat="1" ht="14.4" customHeight="1">
      <c r="A151" s="141" t="s">
        <v>298</v>
      </c>
      <c r="B151" s="106">
        <v>562</v>
      </c>
      <c r="C151" s="686">
        <v>278</v>
      </c>
      <c r="D151" s="686">
        <v>14</v>
      </c>
      <c r="E151" s="686">
        <v>12</v>
      </c>
      <c r="F151" s="687">
        <v>6</v>
      </c>
      <c r="G151" s="107">
        <v>26</v>
      </c>
      <c r="H151" s="148">
        <v>26</v>
      </c>
    </row>
    <row r="152" spans="1:9" s="71" customFormat="1" ht="14.4" customHeight="1">
      <c r="A152" s="141" t="s">
        <v>229</v>
      </c>
      <c r="B152" s="107">
        <v>543</v>
      </c>
      <c r="C152" s="105">
        <v>259</v>
      </c>
      <c r="D152" s="105">
        <v>27</v>
      </c>
      <c r="E152" s="105">
        <v>19</v>
      </c>
      <c r="F152" s="187">
        <v>11</v>
      </c>
      <c r="G152" s="107">
        <v>26</v>
      </c>
      <c r="H152" s="148">
        <v>26</v>
      </c>
    </row>
    <row r="153" spans="1:9" s="71" customFormat="1" ht="14.4" customHeight="1">
      <c r="A153" s="141" t="s">
        <v>230</v>
      </c>
      <c r="B153" s="107">
        <v>44</v>
      </c>
      <c r="C153" s="105">
        <v>22</v>
      </c>
      <c r="D153" s="105">
        <v>2</v>
      </c>
      <c r="E153" s="104">
        <v>3</v>
      </c>
      <c r="F153" s="187">
        <v>1</v>
      </c>
      <c r="G153" s="107">
        <v>5</v>
      </c>
      <c r="H153" s="148">
        <v>5</v>
      </c>
    </row>
    <row r="154" spans="1:9" s="71" customFormat="1" ht="14.4" customHeight="1">
      <c r="A154" s="141" t="s">
        <v>231</v>
      </c>
      <c r="B154" s="107">
        <v>489</v>
      </c>
      <c r="C154" s="105">
        <v>237</v>
      </c>
      <c r="D154" s="105">
        <v>15</v>
      </c>
      <c r="E154" s="104">
        <v>15</v>
      </c>
      <c r="F154" s="187">
        <v>6</v>
      </c>
      <c r="G154" s="107">
        <v>20</v>
      </c>
      <c r="H154" s="148">
        <v>20</v>
      </c>
    </row>
    <row r="155" spans="1:9" s="71" customFormat="1" ht="14.4" customHeight="1">
      <c r="A155" s="141" t="s">
        <v>232</v>
      </c>
      <c r="B155" s="107">
        <v>1442</v>
      </c>
      <c r="C155" s="105">
        <v>738</v>
      </c>
      <c r="D155" s="195">
        <v>55</v>
      </c>
      <c r="E155" s="195">
        <v>56</v>
      </c>
      <c r="F155" s="187">
        <v>28</v>
      </c>
      <c r="G155" s="87">
        <v>64</v>
      </c>
      <c r="H155" s="161">
        <v>62</v>
      </c>
    </row>
    <row r="156" spans="1:9" s="71" customFormat="1" ht="14.25" customHeight="1">
      <c r="A156" s="142" t="s">
        <v>108</v>
      </c>
      <c r="B156" s="137"/>
      <c r="C156" s="89"/>
      <c r="D156" s="89"/>
      <c r="E156" s="89"/>
      <c r="F156" s="139"/>
      <c r="G156" s="138"/>
      <c r="H156" s="149"/>
    </row>
    <row r="157" spans="1:9" s="71" customFormat="1" ht="14.4" customHeight="1">
      <c r="A157" s="141" t="s">
        <v>233</v>
      </c>
      <c r="B157" s="87">
        <v>1775</v>
      </c>
      <c r="C157" s="195">
        <v>882</v>
      </c>
      <c r="D157" s="195">
        <v>49</v>
      </c>
      <c r="E157" s="195">
        <v>49</v>
      </c>
      <c r="F157" s="187">
        <v>39</v>
      </c>
      <c r="G157" s="87">
        <v>51</v>
      </c>
      <c r="H157" s="161">
        <v>47</v>
      </c>
    </row>
    <row r="158" spans="1:9" s="71" customFormat="1" ht="14.4" customHeight="1">
      <c r="A158" s="141" t="s">
        <v>234</v>
      </c>
      <c r="B158" s="107">
        <v>1025</v>
      </c>
      <c r="C158" s="105">
        <v>537</v>
      </c>
      <c r="D158" s="105">
        <v>37</v>
      </c>
      <c r="E158" s="105">
        <v>33</v>
      </c>
      <c r="F158" s="187">
        <v>18</v>
      </c>
      <c r="G158" s="107">
        <v>40</v>
      </c>
      <c r="H158" s="148">
        <v>39</v>
      </c>
    </row>
    <row r="159" spans="1:9" s="71" customFormat="1" ht="14.4" customHeight="1">
      <c r="A159" s="141" t="s">
        <v>235</v>
      </c>
      <c r="B159" s="107">
        <v>3523</v>
      </c>
      <c r="C159" s="105">
        <v>1762</v>
      </c>
      <c r="D159" s="105">
        <v>113</v>
      </c>
      <c r="E159" s="105">
        <v>112</v>
      </c>
      <c r="F159" s="187">
        <v>72</v>
      </c>
      <c r="G159" s="87">
        <v>113</v>
      </c>
      <c r="H159" s="161">
        <v>103</v>
      </c>
    </row>
    <row r="160" spans="1:9" s="71" customFormat="1" ht="14.4" customHeight="1">
      <c r="A160" s="141" t="s">
        <v>236</v>
      </c>
      <c r="B160" s="107">
        <v>1258</v>
      </c>
      <c r="C160" s="105">
        <v>644</v>
      </c>
      <c r="D160" s="105">
        <v>53</v>
      </c>
      <c r="E160" s="105">
        <v>51</v>
      </c>
      <c r="F160" s="187">
        <v>28</v>
      </c>
      <c r="G160" s="164">
        <v>50</v>
      </c>
      <c r="H160" s="148">
        <v>48</v>
      </c>
    </row>
    <row r="161" spans="1:8" s="71" customFormat="1" ht="13.5" customHeight="1">
      <c r="A161" s="142" t="s">
        <v>113</v>
      </c>
      <c r="B161" s="137"/>
      <c r="C161" s="89"/>
      <c r="D161" s="89"/>
      <c r="E161" s="89"/>
      <c r="F161" s="139"/>
      <c r="G161" s="138"/>
      <c r="H161" s="149"/>
    </row>
    <row r="162" spans="1:8" s="71" customFormat="1" ht="14.4" customHeight="1">
      <c r="A162" s="141" t="s">
        <v>237</v>
      </c>
      <c r="B162" s="107">
        <v>379</v>
      </c>
      <c r="C162" s="105">
        <v>210</v>
      </c>
      <c r="D162" s="105">
        <v>15</v>
      </c>
      <c r="E162" s="105">
        <v>13</v>
      </c>
      <c r="F162" s="187">
        <v>12</v>
      </c>
      <c r="G162" s="107">
        <v>19</v>
      </c>
      <c r="H162" s="148">
        <v>19</v>
      </c>
    </row>
    <row r="163" spans="1:8" s="71" customFormat="1" ht="14.4" customHeight="1">
      <c r="A163" s="141" t="s">
        <v>238</v>
      </c>
      <c r="B163" s="107">
        <v>1066</v>
      </c>
      <c r="C163" s="105">
        <v>515</v>
      </c>
      <c r="D163" s="105">
        <v>22</v>
      </c>
      <c r="E163" s="105">
        <v>21</v>
      </c>
      <c r="F163" s="187">
        <v>12</v>
      </c>
      <c r="G163" s="107">
        <v>22</v>
      </c>
      <c r="H163" s="148">
        <v>22</v>
      </c>
    </row>
    <row r="164" spans="1:8" s="71" customFormat="1" ht="14.4" customHeight="1">
      <c r="A164" s="165" t="s">
        <v>239</v>
      </c>
      <c r="B164" s="110">
        <v>205</v>
      </c>
      <c r="C164" s="97">
        <v>120</v>
      </c>
      <c r="D164" s="97">
        <v>4</v>
      </c>
      <c r="E164" s="97">
        <v>4</v>
      </c>
      <c r="F164" s="190">
        <v>2</v>
      </c>
      <c r="G164" s="110">
        <v>7</v>
      </c>
      <c r="H164" s="166">
        <v>7</v>
      </c>
    </row>
    <row r="165" spans="1:8" s="71" customFormat="1" ht="14.4" customHeight="1">
      <c r="A165" s="141" t="s">
        <v>299</v>
      </c>
      <c r="B165" s="106">
        <v>482</v>
      </c>
      <c r="C165" s="97">
        <v>246</v>
      </c>
      <c r="D165" s="97">
        <v>13</v>
      </c>
      <c r="E165" s="97">
        <v>13</v>
      </c>
      <c r="F165" s="191">
        <v>7</v>
      </c>
      <c r="G165" s="110">
        <v>16</v>
      </c>
      <c r="H165" s="166">
        <v>16</v>
      </c>
    </row>
    <row r="166" spans="1:8" s="71" customFormat="1" ht="14.4" customHeight="1">
      <c r="A166" s="141" t="s">
        <v>241</v>
      </c>
      <c r="B166" s="107">
        <v>532</v>
      </c>
      <c r="C166" s="97">
        <v>270</v>
      </c>
      <c r="D166" s="97">
        <v>17</v>
      </c>
      <c r="E166" s="97">
        <v>17</v>
      </c>
      <c r="F166" s="192">
        <v>9</v>
      </c>
      <c r="G166" s="167">
        <v>22</v>
      </c>
      <c r="H166" s="168">
        <v>22</v>
      </c>
    </row>
    <row r="167" spans="1:8" s="71" customFormat="1" ht="14.4" customHeight="1">
      <c r="A167" s="141" t="s">
        <v>242</v>
      </c>
      <c r="B167" s="107">
        <v>587</v>
      </c>
      <c r="C167" s="97">
        <v>291</v>
      </c>
      <c r="D167" s="97">
        <v>23</v>
      </c>
      <c r="E167" s="97">
        <v>22</v>
      </c>
      <c r="F167" s="192">
        <v>9</v>
      </c>
      <c r="G167" s="167">
        <v>28</v>
      </c>
      <c r="H167" s="168">
        <v>28</v>
      </c>
    </row>
    <row r="168" spans="1:8" s="71" customFormat="1" ht="14.4" customHeight="1">
      <c r="A168" s="141" t="s">
        <v>300</v>
      </c>
      <c r="B168" s="107">
        <v>630</v>
      </c>
      <c r="C168" s="97">
        <v>302</v>
      </c>
      <c r="D168" s="97">
        <v>16</v>
      </c>
      <c r="E168" s="97">
        <v>16</v>
      </c>
      <c r="F168" s="192">
        <v>6</v>
      </c>
      <c r="G168" s="167">
        <v>18</v>
      </c>
      <c r="H168" s="168">
        <v>18</v>
      </c>
    </row>
    <row r="169" spans="1:8" s="71" customFormat="1" ht="12" customHeight="1">
      <c r="A169" s="142" t="s">
        <v>121</v>
      </c>
      <c r="B169" s="137"/>
      <c r="C169" s="89"/>
      <c r="D169" s="89"/>
      <c r="E169" s="89"/>
      <c r="F169" s="138"/>
      <c r="G169" s="137"/>
      <c r="H169" s="149"/>
    </row>
    <row r="170" spans="1:8" s="71" customFormat="1" ht="14.4" customHeight="1">
      <c r="A170" s="169" t="s">
        <v>244</v>
      </c>
      <c r="B170" s="189">
        <v>1224</v>
      </c>
      <c r="C170" s="97">
        <v>640</v>
      </c>
      <c r="D170" s="97">
        <v>61</v>
      </c>
      <c r="E170" s="85">
        <v>61</v>
      </c>
      <c r="F170" s="193">
        <v>24</v>
      </c>
      <c r="G170" s="167">
        <v>51</v>
      </c>
      <c r="H170" s="168">
        <v>51</v>
      </c>
    </row>
    <row r="171" spans="1:8" s="71" customFormat="1" ht="14.4" customHeight="1">
      <c r="A171" s="141" t="s">
        <v>245</v>
      </c>
      <c r="B171" s="107">
        <v>727</v>
      </c>
      <c r="C171" s="97">
        <v>369</v>
      </c>
      <c r="D171" s="97">
        <v>25</v>
      </c>
      <c r="E171" s="97">
        <v>25</v>
      </c>
      <c r="F171" s="192">
        <v>19</v>
      </c>
      <c r="G171" s="167">
        <v>28</v>
      </c>
      <c r="H171" s="168">
        <v>28</v>
      </c>
    </row>
    <row r="172" spans="1:8" s="71" customFormat="1" ht="14.4" customHeight="1">
      <c r="A172" s="141" t="s">
        <v>246</v>
      </c>
      <c r="B172" s="107">
        <v>5275</v>
      </c>
      <c r="C172" s="97">
        <v>2581</v>
      </c>
      <c r="D172" s="195">
        <v>211</v>
      </c>
      <c r="E172" s="195">
        <v>203</v>
      </c>
      <c r="F172" s="192">
        <v>104</v>
      </c>
      <c r="G172" s="87">
        <v>235</v>
      </c>
      <c r="H172" s="161">
        <v>232</v>
      </c>
    </row>
    <row r="173" spans="1:8" s="71" customFormat="1" ht="14.4" customHeight="1">
      <c r="A173" s="141" t="s">
        <v>247</v>
      </c>
      <c r="B173" s="107">
        <v>679</v>
      </c>
      <c r="C173" s="97">
        <v>317</v>
      </c>
      <c r="D173" s="97">
        <v>32</v>
      </c>
      <c r="E173" s="97">
        <v>32</v>
      </c>
      <c r="F173" s="192">
        <v>18</v>
      </c>
      <c r="G173" s="167">
        <v>41</v>
      </c>
      <c r="H173" s="168">
        <v>41</v>
      </c>
    </row>
    <row r="174" spans="1:8" s="71" customFormat="1" ht="14.4" customHeight="1">
      <c r="A174" s="141" t="s">
        <v>248</v>
      </c>
      <c r="B174" s="111">
        <v>364</v>
      </c>
      <c r="C174" s="97">
        <v>181</v>
      </c>
      <c r="D174" s="97">
        <v>17</v>
      </c>
      <c r="E174" s="97">
        <v>17</v>
      </c>
      <c r="F174" s="194">
        <v>7</v>
      </c>
      <c r="G174" s="170">
        <v>22</v>
      </c>
      <c r="H174" s="171">
        <v>22</v>
      </c>
    </row>
    <row r="175" spans="1:8" s="71" customFormat="1" ht="14.4" customHeight="1">
      <c r="A175" s="172" t="s">
        <v>249</v>
      </c>
      <c r="B175" s="189">
        <v>193</v>
      </c>
      <c r="C175" s="105">
        <v>103</v>
      </c>
      <c r="D175" s="97">
        <v>17</v>
      </c>
      <c r="E175" s="97">
        <v>17</v>
      </c>
      <c r="F175" s="192">
        <v>10</v>
      </c>
      <c r="G175" s="167">
        <v>13</v>
      </c>
      <c r="H175" s="168">
        <v>13</v>
      </c>
    </row>
    <row r="176" spans="1:8" s="71" customFormat="1" ht="14.4" customHeight="1">
      <c r="A176" s="141" t="s">
        <v>265</v>
      </c>
      <c r="B176" s="106">
        <v>308</v>
      </c>
      <c r="C176" s="97">
        <v>142</v>
      </c>
      <c r="D176" s="97">
        <v>12</v>
      </c>
      <c r="E176" s="97">
        <v>12</v>
      </c>
      <c r="F176" s="191">
        <v>7</v>
      </c>
      <c r="G176" s="110">
        <v>14</v>
      </c>
      <c r="H176" s="166">
        <v>14</v>
      </c>
    </row>
    <row r="177" spans="1:8" s="71" customFormat="1" ht="12" customHeight="1">
      <c r="A177" s="142" t="s">
        <v>129</v>
      </c>
      <c r="B177" s="137"/>
      <c r="C177" s="89"/>
      <c r="D177" s="89"/>
      <c r="E177" s="89"/>
      <c r="F177" s="139"/>
      <c r="G177" s="138"/>
      <c r="H177" s="149"/>
    </row>
    <row r="178" spans="1:8" s="71" customFormat="1" ht="14.4" customHeight="1">
      <c r="A178" s="141" t="s">
        <v>250</v>
      </c>
      <c r="B178" s="107">
        <v>244</v>
      </c>
      <c r="C178" s="97">
        <v>127</v>
      </c>
      <c r="D178" s="97">
        <v>10</v>
      </c>
      <c r="E178" s="85">
        <v>10</v>
      </c>
      <c r="F178" s="97">
        <v>5</v>
      </c>
      <c r="G178" s="167">
        <v>10</v>
      </c>
      <c r="H178" s="168">
        <v>10</v>
      </c>
    </row>
    <row r="179" spans="1:8" s="71" customFormat="1" ht="14.4" customHeight="1">
      <c r="A179" s="141" t="s">
        <v>251</v>
      </c>
      <c r="B179" s="107">
        <v>205</v>
      </c>
      <c r="C179" s="97">
        <v>98</v>
      </c>
      <c r="D179" s="97">
        <v>6</v>
      </c>
      <c r="E179" s="85">
        <v>6</v>
      </c>
      <c r="F179" s="97">
        <v>6</v>
      </c>
      <c r="G179" s="167">
        <v>6</v>
      </c>
      <c r="H179" s="168">
        <v>6</v>
      </c>
    </row>
    <row r="180" spans="1:8" s="71" customFormat="1" ht="14.4" customHeight="1">
      <c r="A180" s="141" t="s">
        <v>252</v>
      </c>
      <c r="B180" s="107">
        <v>2567</v>
      </c>
      <c r="C180" s="97">
        <v>1315</v>
      </c>
      <c r="D180" s="97">
        <v>90</v>
      </c>
      <c r="E180" s="97">
        <v>90</v>
      </c>
      <c r="F180" s="97">
        <v>32</v>
      </c>
      <c r="G180" s="167">
        <v>89</v>
      </c>
      <c r="H180" s="168">
        <v>89</v>
      </c>
    </row>
    <row r="181" spans="1:8" s="71" customFormat="1" ht="14.4" customHeight="1">
      <c r="A181" s="141" t="s">
        <v>253</v>
      </c>
      <c r="B181" s="107">
        <v>1063</v>
      </c>
      <c r="C181" s="97">
        <v>503</v>
      </c>
      <c r="D181" s="97">
        <v>26</v>
      </c>
      <c r="E181" s="85">
        <v>26</v>
      </c>
      <c r="F181" s="97">
        <v>11</v>
      </c>
      <c r="G181" s="167">
        <v>40</v>
      </c>
      <c r="H181" s="168">
        <v>40</v>
      </c>
    </row>
    <row r="182" spans="1:8" s="71" customFormat="1" ht="14.4" customHeight="1">
      <c r="A182" s="141" t="s">
        <v>254</v>
      </c>
      <c r="B182" s="107">
        <v>358</v>
      </c>
      <c r="C182" s="97">
        <v>185</v>
      </c>
      <c r="D182" s="97">
        <v>11</v>
      </c>
      <c r="E182" s="97">
        <v>11</v>
      </c>
      <c r="F182" s="97">
        <v>7</v>
      </c>
      <c r="G182" s="167">
        <v>21</v>
      </c>
      <c r="H182" s="168">
        <v>21</v>
      </c>
    </row>
    <row r="183" spans="1:8" s="71" customFormat="1" ht="14.4" customHeight="1" thickBot="1">
      <c r="A183" s="150" t="s">
        <v>255</v>
      </c>
      <c r="B183" s="153">
        <v>668</v>
      </c>
      <c r="C183" s="173">
        <v>336</v>
      </c>
      <c r="D183" s="173">
        <v>24</v>
      </c>
      <c r="E183" s="173">
        <v>24</v>
      </c>
      <c r="F183" s="173">
        <v>11</v>
      </c>
      <c r="G183" s="174">
        <v>20</v>
      </c>
      <c r="H183" s="175">
        <v>20</v>
      </c>
    </row>
  </sheetData>
  <mergeCells count="46">
    <mergeCell ref="H70:H71"/>
    <mergeCell ref="A1:H1"/>
    <mergeCell ref="A2:H2"/>
    <mergeCell ref="A3:H3"/>
    <mergeCell ref="A5:A6"/>
    <mergeCell ref="F5:F6"/>
    <mergeCell ref="G5:G6"/>
    <mergeCell ref="H5:H6"/>
    <mergeCell ref="B5:C5"/>
    <mergeCell ref="D5:D6"/>
    <mergeCell ref="E5:E6"/>
    <mergeCell ref="B33:C33"/>
    <mergeCell ref="D33:D34"/>
    <mergeCell ref="E33:E34"/>
    <mergeCell ref="A146:H146"/>
    <mergeCell ref="G107:G108"/>
    <mergeCell ref="F148:F149"/>
    <mergeCell ref="F107:F108"/>
    <mergeCell ref="A148:A149"/>
    <mergeCell ref="H107:H108"/>
    <mergeCell ref="A107:A108"/>
    <mergeCell ref="B107:C107"/>
    <mergeCell ref="D107:D108"/>
    <mergeCell ref="E107:E108"/>
    <mergeCell ref="A145:H145"/>
    <mergeCell ref="B148:C148"/>
    <mergeCell ref="D148:D149"/>
    <mergeCell ref="E148:E149"/>
    <mergeCell ref="G148:G149"/>
    <mergeCell ref="H148:H149"/>
    <mergeCell ref="A105:H105"/>
    <mergeCell ref="A30:H30"/>
    <mergeCell ref="A31:H31"/>
    <mergeCell ref="A67:H67"/>
    <mergeCell ref="A68:H68"/>
    <mergeCell ref="A104:H104"/>
    <mergeCell ref="G33:G34"/>
    <mergeCell ref="H33:H34"/>
    <mergeCell ref="F70:F71"/>
    <mergeCell ref="A70:A71"/>
    <mergeCell ref="B70:C70"/>
    <mergeCell ref="D70:D71"/>
    <mergeCell ref="E70:E71"/>
    <mergeCell ref="F33:F34"/>
    <mergeCell ref="A33:A34"/>
    <mergeCell ref="G70:G7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69" orientation="landscape" useFirstPageNumber="1" r:id="rId1"/>
  <headerFooter>
    <oddFooter>Page &amp;P</oddFooter>
  </headerFooter>
  <rowBreaks count="1" manualBreakCount="1">
    <brk id="10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4"/>
  <sheetViews>
    <sheetView showZeros="0" topLeftCell="N2" zoomScale="90" zoomScaleNormal="90" workbookViewId="0">
      <selection activeCell="AF7" sqref="AF7:AF29"/>
    </sheetView>
  </sheetViews>
  <sheetFormatPr baseColWidth="10" defaultColWidth="11.453125" defaultRowHeight="15.75" customHeight="1"/>
  <cols>
    <col min="1" max="1" width="31" style="511" customWidth="1"/>
    <col min="2" max="2" width="6.90625" style="510" customWidth="1"/>
    <col min="3" max="3" width="7.453125" style="510" customWidth="1"/>
    <col min="4" max="4" width="6.90625" style="510" customWidth="1"/>
    <col min="5" max="5" width="7.90625" style="510" customWidth="1"/>
    <col min="6" max="6" width="6.90625" style="510" customWidth="1"/>
    <col min="7" max="7" width="8.36328125" style="510" customWidth="1"/>
    <col min="8" max="8" width="6.90625" style="510" customWidth="1"/>
    <col min="9" max="9" width="7.6328125" style="510" customWidth="1"/>
    <col min="10" max="11" width="6.90625" style="510" customWidth="1"/>
    <col min="12" max="12" width="7.36328125" style="510" customWidth="1"/>
    <col min="13" max="13" width="6.90625" style="510" customWidth="1"/>
    <col min="14" max="14" width="7.6328125" style="510" customWidth="1"/>
    <col min="15" max="16" width="6.90625" style="510" customWidth="1"/>
    <col min="17" max="17" width="7.6328125" style="510" customWidth="1"/>
    <col min="18" max="19" width="6.90625" style="510" customWidth="1"/>
    <col min="20" max="20" width="8.36328125" style="510" customWidth="1"/>
    <col min="21" max="21" width="1.08984375" style="510" customWidth="1"/>
    <col min="22" max="22" width="28.08984375" style="510" customWidth="1"/>
    <col min="23" max="23" width="6.90625" style="510" customWidth="1"/>
    <col min="24" max="24" width="7" style="510" customWidth="1"/>
    <col min="25" max="25" width="6.90625" style="510" customWidth="1"/>
    <col min="26" max="26" width="7.08984375" style="510" customWidth="1"/>
    <col min="27" max="27" width="6.90625" style="510" customWidth="1"/>
    <col min="28" max="28" width="7.08984375" style="510" customWidth="1"/>
    <col min="29" max="29" width="6.90625" style="510" customWidth="1"/>
    <col min="30" max="30" width="7" style="510" customWidth="1"/>
    <col min="31" max="32" width="6.90625" style="510" customWidth="1"/>
    <col min="33" max="33" width="8" style="510" customWidth="1"/>
    <col min="34" max="34" width="6.90625" style="510" customWidth="1"/>
    <col min="35" max="35" width="8.54296875" style="510" customWidth="1"/>
    <col min="36" max="37" width="6.90625" style="510" customWidth="1"/>
    <col min="38" max="38" width="8.54296875" style="510" customWidth="1"/>
    <col min="39" max="40" width="6.90625" style="510" customWidth="1"/>
    <col min="41" max="41" width="8.453125" style="510" customWidth="1"/>
    <col min="42" max="42" width="1" style="510" customWidth="1"/>
    <col min="43" max="43" width="28.6328125" style="510" customWidth="1"/>
    <col min="44" max="44" width="7.90625" style="510" customWidth="1"/>
    <col min="45" max="45" width="8.36328125" style="510" customWidth="1"/>
    <col min="46" max="47" width="8" style="510" customWidth="1"/>
    <col min="48" max="48" width="7.54296875" style="510" customWidth="1"/>
    <col min="49" max="49" width="14" style="510" customWidth="1"/>
    <col min="50" max="50" width="11" style="510" customWidth="1"/>
    <col min="51" max="51" width="11.08984375" style="510" customWidth="1"/>
    <col min="52" max="52" width="13.453125" style="510" customWidth="1"/>
    <col min="53" max="53" width="14.36328125" style="510" customWidth="1"/>
    <col min="54" max="54" width="9.36328125" style="510" customWidth="1"/>
    <col min="55" max="55" width="19" style="510" customWidth="1"/>
    <col min="56" max="56" width="1" style="512" customWidth="1"/>
    <col min="57" max="57" width="34.36328125" style="510" customWidth="1"/>
    <col min="58" max="59" width="23.6328125" style="510" customWidth="1"/>
    <col min="60" max="60" width="26" style="510" customWidth="1"/>
    <col min="61" max="62" width="23.6328125" style="510" customWidth="1"/>
    <col min="63" max="16384" width="11.453125" style="510"/>
  </cols>
  <sheetData>
    <row r="1" spans="1:62" s="629" customFormat="1" ht="38.25" customHeight="1">
      <c r="A1" s="1280" t="s">
        <v>359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  <c r="O1" s="1280"/>
      <c r="P1" s="1280"/>
      <c r="Q1" s="1280"/>
      <c r="R1" s="1280"/>
      <c r="S1" s="1280"/>
      <c r="T1" s="1280"/>
      <c r="U1" s="627"/>
      <c r="V1" s="1280" t="s">
        <v>360</v>
      </c>
      <c r="W1" s="1280"/>
      <c r="X1" s="1280"/>
      <c r="Y1" s="1280"/>
      <c r="Z1" s="1280"/>
      <c r="AA1" s="1280"/>
      <c r="AB1" s="1280"/>
      <c r="AC1" s="1280"/>
      <c r="AD1" s="1280"/>
      <c r="AE1" s="1280"/>
      <c r="AF1" s="1280"/>
      <c r="AG1" s="1280"/>
      <c r="AH1" s="1280"/>
      <c r="AI1" s="1280"/>
      <c r="AJ1" s="1280"/>
      <c r="AK1" s="1280"/>
      <c r="AL1" s="1280"/>
      <c r="AM1" s="1280"/>
      <c r="AN1" s="1280"/>
      <c r="AO1" s="1280"/>
      <c r="AP1" s="627"/>
      <c r="AQ1" s="1290" t="s">
        <v>361</v>
      </c>
      <c r="AR1" s="1290"/>
      <c r="AS1" s="1290"/>
      <c r="AT1" s="1290"/>
      <c r="AU1" s="1290"/>
      <c r="AV1" s="1290"/>
      <c r="AW1" s="1290"/>
      <c r="AX1" s="1290"/>
      <c r="AY1" s="1290"/>
      <c r="AZ1" s="1290"/>
      <c r="BA1" s="1290"/>
      <c r="BB1" s="1290"/>
      <c r="BC1" s="1290"/>
      <c r="BD1" s="628"/>
      <c r="BE1" s="1302" t="s">
        <v>362</v>
      </c>
      <c r="BF1" s="1302"/>
      <c r="BG1" s="1302"/>
      <c r="BH1" s="1302"/>
      <c r="BI1" s="1302"/>
      <c r="BJ1" s="1302"/>
    </row>
    <row r="2" spans="1:62" ht="19.5" customHeight="1">
      <c r="A2" s="1289" t="s">
        <v>436</v>
      </c>
      <c r="B2" s="1289"/>
      <c r="C2" s="1289"/>
      <c r="D2" s="1289"/>
      <c r="E2" s="1289"/>
      <c r="F2" s="1289"/>
      <c r="G2" s="1289"/>
      <c r="H2" s="1289"/>
      <c r="I2" s="1289"/>
      <c r="J2" s="1289"/>
      <c r="K2" s="1289"/>
      <c r="L2" s="1289"/>
      <c r="M2" s="1289"/>
      <c r="N2" s="1289"/>
      <c r="O2" s="1289"/>
      <c r="P2" s="1289"/>
      <c r="Q2" s="1289"/>
      <c r="R2" s="1289"/>
      <c r="S2" s="1289"/>
      <c r="T2" s="1289"/>
      <c r="U2" s="76"/>
      <c r="V2" s="1289" t="s">
        <v>440</v>
      </c>
      <c r="W2" s="1289"/>
      <c r="X2" s="1289"/>
      <c r="Y2" s="1289"/>
      <c r="Z2" s="1289"/>
      <c r="AA2" s="1289"/>
      <c r="AB2" s="1289"/>
      <c r="AC2" s="1289"/>
      <c r="AD2" s="1289"/>
      <c r="AE2" s="1289"/>
      <c r="AF2" s="1289"/>
      <c r="AG2" s="1289"/>
      <c r="AH2" s="1289"/>
      <c r="AI2" s="1289"/>
      <c r="AJ2" s="1289"/>
      <c r="AK2" s="1289"/>
      <c r="AL2" s="1289"/>
      <c r="AM2" s="1289"/>
      <c r="AN2" s="1289"/>
      <c r="AO2" s="1289"/>
      <c r="AP2" s="76"/>
      <c r="AQ2" s="1289" t="s">
        <v>443</v>
      </c>
      <c r="AR2" s="1289"/>
      <c r="AS2" s="1289"/>
      <c r="AT2" s="1289"/>
      <c r="AU2" s="1289"/>
      <c r="AV2" s="1289"/>
      <c r="AW2" s="1289"/>
      <c r="AX2" s="1289"/>
      <c r="AY2" s="1289"/>
      <c r="AZ2" s="1289"/>
      <c r="BA2" s="1289"/>
      <c r="BB2" s="1289"/>
      <c r="BC2" s="1289"/>
      <c r="BD2" s="117"/>
      <c r="BE2" s="1289" t="s">
        <v>446</v>
      </c>
      <c r="BF2" s="1289"/>
      <c r="BG2" s="1289"/>
      <c r="BH2" s="1289"/>
      <c r="BI2" s="1289"/>
      <c r="BJ2" s="1289"/>
    </row>
    <row r="3" spans="1:62" ht="18" customHeight="1">
      <c r="A3" s="1282" t="s">
        <v>293</v>
      </c>
      <c r="B3" s="1282"/>
      <c r="C3" s="1282"/>
      <c r="D3" s="1282"/>
      <c r="E3" s="1282"/>
      <c r="F3" s="1282"/>
      <c r="G3" s="1282"/>
      <c r="H3" s="1282"/>
      <c r="I3" s="1282"/>
      <c r="J3" s="1282"/>
      <c r="K3" s="1282"/>
      <c r="L3" s="1282"/>
      <c r="M3" s="1282"/>
      <c r="N3" s="1282"/>
      <c r="O3" s="1286"/>
      <c r="P3" s="1286"/>
      <c r="Q3" s="1286"/>
      <c r="R3" s="1286"/>
      <c r="S3" s="1286"/>
      <c r="T3" s="1286"/>
      <c r="U3" s="54"/>
      <c r="V3" s="1282" t="s">
        <v>293</v>
      </c>
      <c r="W3" s="1282"/>
      <c r="X3" s="1282"/>
      <c r="Y3" s="1282"/>
      <c r="Z3" s="1282"/>
      <c r="AA3" s="1282"/>
      <c r="AB3" s="1282"/>
      <c r="AC3" s="1282"/>
      <c r="AD3" s="1282"/>
      <c r="AE3" s="1282"/>
      <c r="AF3" s="1282"/>
      <c r="AG3" s="1282"/>
      <c r="AH3" s="1282"/>
      <c r="AI3" s="1282"/>
      <c r="AJ3" s="1282"/>
      <c r="AK3" s="1282"/>
      <c r="AL3" s="1282"/>
      <c r="AM3" s="1282"/>
      <c r="AN3" s="1282"/>
      <c r="AO3" s="1282"/>
      <c r="AP3" s="54"/>
      <c r="AQ3" s="1282" t="s">
        <v>293</v>
      </c>
      <c r="AR3" s="1282"/>
      <c r="AS3" s="1282"/>
      <c r="AT3" s="1282"/>
      <c r="AU3" s="1282"/>
      <c r="AV3" s="1282"/>
      <c r="AW3" s="1282"/>
      <c r="AX3" s="1282"/>
      <c r="AY3" s="1282"/>
      <c r="AZ3" s="1282"/>
      <c r="BA3" s="1282"/>
      <c r="BB3" s="1282"/>
      <c r="BC3" s="1282"/>
      <c r="BD3" s="54"/>
      <c r="BE3" s="1282" t="s">
        <v>293</v>
      </c>
      <c r="BF3" s="1282"/>
      <c r="BG3" s="1282"/>
      <c r="BH3" s="1282"/>
      <c r="BI3" s="1282"/>
      <c r="BJ3" s="1282"/>
    </row>
    <row r="4" spans="1:62" ht="15" customHeight="1" thickBot="1">
      <c r="A4" s="970">
        <f>+B29+D29+F29+H29+J29</f>
        <v>777339</v>
      </c>
      <c r="M4" s="756"/>
      <c r="N4" s="756"/>
      <c r="AH4" s="756"/>
      <c r="AI4" s="756"/>
    </row>
    <row r="5" spans="1:62" ht="42" customHeight="1">
      <c r="A5" s="1287" t="s">
        <v>312</v>
      </c>
      <c r="B5" s="1295" t="s">
        <v>352</v>
      </c>
      <c r="C5" s="1298"/>
      <c r="D5" s="1295" t="s">
        <v>353</v>
      </c>
      <c r="E5" s="1298"/>
      <c r="F5" s="1295" t="s">
        <v>354</v>
      </c>
      <c r="G5" s="1298"/>
      <c r="H5" s="1295" t="s">
        <v>355</v>
      </c>
      <c r="I5" s="1298"/>
      <c r="J5" s="1295" t="s">
        <v>356</v>
      </c>
      <c r="K5" s="1284"/>
      <c r="L5" s="1298"/>
      <c r="M5" s="1139" t="s">
        <v>386</v>
      </c>
      <c r="N5" s="1140"/>
      <c r="O5" s="1139" t="s">
        <v>387</v>
      </c>
      <c r="P5" s="1130"/>
      <c r="Q5" s="1140"/>
      <c r="R5" s="1139" t="s">
        <v>388</v>
      </c>
      <c r="S5" s="1130"/>
      <c r="T5" s="1141"/>
      <c r="V5" s="1287" t="s">
        <v>312</v>
      </c>
      <c r="W5" s="1295" t="s">
        <v>352</v>
      </c>
      <c r="X5" s="1298"/>
      <c r="Y5" s="1295" t="s">
        <v>353</v>
      </c>
      <c r="Z5" s="1298"/>
      <c r="AA5" s="1295" t="s">
        <v>354</v>
      </c>
      <c r="AB5" s="1298"/>
      <c r="AC5" s="1295" t="s">
        <v>355</v>
      </c>
      <c r="AD5" s="1298"/>
      <c r="AE5" s="1295" t="s">
        <v>356</v>
      </c>
      <c r="AF5" s="1284"/>
      <c r="AG5" s="1298"/>
      <c r="AH5" s="1139" t="s">
        <v>386</v>
      </c>
      <c r="AI5" s="1140"/>
      <c r="AJ5" s="1139" t="s">
        <v>387</v>
      </c>
      <c r="AK5" s="1130"/>
      <c r="AL5" s="1140"/>
      <c r="AM5" s="1139" t="s">
        <v>388</v>
      </c>
      <c r="AN5" s="1130"/>
      <c r="AO5" s="1141"/>
      <c r="AQ5" s="1287" t="s">
        <v>312</v>
      </c>
      <c r="AR5" s="1295" t="s">
        <v>322</v>
      </c>
      <c r="AS5" s="1297"/>
      <c r="AT5" s="1297"/>
      <c r="AU5" s="1297"/>
      <c r="AV5" s="1297"/>
      <c r="AW5" s="1297"/>
      <c r="AX5" s="1297"/>
      <c r="AY5" s="1298"/>
      <c r="AZ5" s="330" t="s">
        <v>323</v>
      </c>
      <c r="BA5" s="330"/>
      <c r="BB5" s="330"/>
      <c r="BC5" s="1299" t="s">
        <v>324</v>
      </c>
      <c r="BD5" s="54"/>
      <c r="BE5" s="1291" t="s">
        <v>312</v>
      </c>
      <c r="BF5" s="1139" t="s">
        <v>269</v>
      </c>
      <c r="BG5" s="1301"/>
      <c r="BH5" s="1140"/>
      <c r="BI5" s="1303" t="s">
        <v>257</v>
      </c>
      <c r="BJ5" s="1304"/>
    </row>
    <row r="6" spans="1:62" ht="35.25" customHeight="1">
      <c r="A6" s="1288"/>
      <c r="B6" s="323" t="s">
        <v>313</v>
      </c>
      <c r="C6" s="323" t="s">
        <v>314</v>
      </c>
      <c r="D6" s="323" t="s">
        <v>313</v>
      </c>
      <c r="E6" s="323" t="s">
        <v>314</v>
      </c>
      <c r="F6" s="323" t="s">
        <v>313</v>
      </c>
      <c r="G6" s="323" t="s">
        <v>314</v>
      </c>
      <c r="H6" s="323" t="s">
        <v>313</v>
      </c>
      <c r="I6" s="323" t="s">
        <v>314</v>
      </c>
      <c r="J6" s="323" t="s">
        <v>313</v>
      </c>
      <c r="K6" s="989"/>
      <c r="L6" s="323" t="s">
        <v>314</v>
      </c>
      <c r="M6" s="323" t="s">
        <v>313</v>
      </c>
      <c r="N6" s="323" t="s">
        <v>314</v>
      </c>
      <c r="O6" s="323" t="s">
        <v>313</v>
      </c>
      <c r="P6" s="989"/>
      <c r="Q6" s="323" t="s">
        <v>314</v>
      </c>
      <c r="R6" s="323" t="s">
        <v>313</v>
      </c>
      <c r="S6" s="977"/>
      <c r="T6" s="324" t="s">
        <v>314</v>
      </c>
      <c r="V6" s="1288"/>
      <c r="W6" s="323" t="s">
        <v>313</v>
      </c>
      <c r="X6" s="323" t="s">
        <v>314</v>
      </c>
      <c r="Y6" s="323" t="s">
        <v>313</v>
      </c>
      <c r="Z6" s="323" t="s">
        <v>314</v>
      </c>
      <c r="AA6" s="323" t="s">
        <v>313</v>
      </c>
      <c r="AB6" s="323" t="s">
        <v>314</v>
      </c>
      <c r="AC6" s="323" t="s">
        <v>313</v>
      </c>
      <c r="AD6" s="323" t="s">
        <v>314</v>
      </c>
      <c r="AE6" s="323" t="s">
        <v>313</v>
      </c>
      <c r="AF6" s="989"/>
      <c r="AG6" s="323" t="s">
        <v>314</v>
      </c>
      <c r="AH6" s="323" t="s">
        <v>313</v>
      </c>
      <c r="AI6" s="323" t="s">
        <v>314</v>
      </c>
      <c r="AJ6" s="323" t="s">
        <v>313</v>
      </c>
      <c r="AK6" s="989"/>
      <c r="AL6" s="323" t="s">
        <v>314</v>
      </c>
      <c r="AM6" s="323" t="s">
        <v>313</v>
      </c>
      <c r="AN6" s="977"/>
      <c r="AO6" s="324" t="s">
        <v>314</v>
      </c>
      <c r="AQ6" s="1288"/>
      <c r="AR6" s="323" t="s">
        <v>352</v>
      </c>
      <c r="AS6" s="323" t="s">
        <v>353</v>
      </c>
      <c r="AT6" s="323" t="s">
        <v>354</v>
      </c>
      <c r="AU6" s="323" t="s">
        <v>355</v>
      </c>
      <c r="AV6" s="323" t="s">
        <v>356</v>
      </c>
      <c r="AW6" s="323" t="s">
        <v>385</v>
      </c>
      <c r="AX6" s="323" t="s">
        <v>387</v>
      </c>
      <c r="AY6" s="323" t="s">
        <v>388</v>
      </c>
      <c r="AZ6" s="323" t="s">
        <v>474</v>
      </c>
      <c r="BA6" s="323" t="s">
        <v>475</v>
      </c>
      <c r="BB6" s="323" t="s">
        <v>1</v>
      </c>
      <c r="BC6" s="1300"/>
      <c r="BE6" s="1292"/>
      <c r="BF6" s="323" t="s">
        <v>1</v>
      </c>
      <c r="BG6" s="323" t="s">
        <v>262</v>
      </c>
      <c r="BH6" s="323" t="s">
        <v>477</v>
      </c>
      <c r="BI6" s="323" t="s">
        <v>263</v>
      </c>
      <c r="BJ6" s="324" t="s">
        <v>264</v>
      </c>
    </row>
    <row r="7" spans="1:62" s="516" customFormat="1" ht="17.149999999999999" customHeight="1">
      <c r="A7" s="513" t="s">
        <v>266</v>
      </c>
      <c r="B7" s="514">
        <v>6689</v>
      </c>
      <c r="C7" s="514">
        <v>2742</v>
      </c>
      <c r="D7" s="514">
        <v>5179</v>
      </c>
      <c r="E7" s="514">
        <v>2473</v>
      </c>
      <c r="F7" s="514">
        <v>4755</v>
      </c>
      <c r="G7" s="514">
        <v>2214</v>
      </c>
      <c r="H7" s="514">
        <v>4309</v>
      </c>
      <c r="I7" s="514">
        <v>2080</v>
      </c>
      <c r="J7" s="514">
        <v>3588</v>
      </c>
      <c r="K7" s="1019">
        <v>1857</v>
      </c>
      <c r="L7" s="514">
        <v>1731</v>
      </c>
      <c r="M7" s="514">
        <v>24520</v>
      </c>
      <c r="N7" s="514">
        <v>11240</v>
      </c>
      <c r="O7" s="514">
        <v>408</v>
      </c>
      <c r="P7" s="1019">
        <v>197</v>
      </c>
      <c r="Q7" s="514">
        <v>211</v>
      </c>
      <c r="R7" s="514">
        <v>328</v>
      </c>
      <c r="S7" s="1012">
        <v>177</v>
      </c>
      <c r="T7" s="515">
        <v>151</v>
      </c>
      <c r="V7" s="513" t="s">
        <v>266</v>
      </c>
      <c r="W7" s="514">
        <v>326</v>
      </c>
      <c r="X7" s="514">
        <v>140</v>
      </c>
      <c r="Y7" s="514">
        <v>410</v>
      </c>
      <c r="Z7" s="514">
        <v>174</v>
      </c>
      <c r="AA7" s="514">
        <v>436</v>
      </c>
      <c r="AB7" s="514">
        <v>182</v>
      </c>
      <c r="AC7" s="514">
        <v>281</v>
      </c>
      <c r="AD7" s="514">
        <v>124</v>
      </c>
      <c r="AE7" s="514">
        <v>74</v>
      </c>
      <c r="AF7" s="1019">
        <v>40</v>
      </c>
      <c r="AG7" s="514">
        <v>34</v>
      </c>
      <c r="AH7" s="514">
        <v>1527</v>
      </c>
      <c r="AI7" s="514">
        <v>654</v>
      </c>
      <c r="AJ7" s="514">
        <v>22</v>
      </c>
      <c r="AK7" s="1019">
        <v>12</v>
      </c>
      <c r="AL7" s="514">
        <v>10</v>
      </c>
      <c r="AM7" s="514">
        <v>16</v>
      </c>
      <c r="AN7" s="1012">
        <v>13</v>
      </c>
      <c r="AO7" s="515">
        <v>3</v>
      </c>
      <c r="AQ7" s="513" t="s">
        <v>266</v>
      </c>
      <c r="AR7" s="514">
        <f>SUM(AR36:AR40)</f>
        <v>194</v>
      </c>
      <c r="AS7" s="514">
        <f t="shared" ref="AS7:BB7" si="0">SUM(AS36:AS40)</f>
        <v>191</v>
      </c>
      <c r="AT7" s="514">
        <f t="shared" si="0"/>
        <v>185</v>
      </c>
      <c r="AU7" s="514">
        <f t="shared" si="0"/>
        <v>178</v>
      </c>
      <c r="AV7" s="514">
        <f t="shared" si="0"/>
        <v>166</v>
      </c>
      <c r="AW7" s="514">
        <f t="shared" si="0"/>
        <v>914</v>
      </c>
      <c r="AX7" s="514">
        <f t="shared" ref="AX7:AY7" si="1">SUM(AX36:AX40)</f>
        <v>20</v>
      </c>
      <c r="AY7" s="514">
        <f t="shared" si="1"/>
        <v>14</v>
      </c>
      <c r="AZ7" s="514">
        <f t="shared" si="0"/>
        <v>656</v>
      </c>
      <c r="BA7" s="514">
        <f t="shared" si="0"/>
        <v>164</v>
      </c>
      <c r="BB7" s="514">
        <f t="shared" si="0"/>
        <v>820</v>
      </c>
      <c r="BC7" s="515">
        <f>SUM(BC36:BC40)</f>
        <v>199</v>
      </c>
      <c r="BD7" s="517"/>
      <c r="BE7" s="513" t="s">
        <v>266</v>
      </c>
      <c r="BF7" s="514">
        <f>SUM(BF36:BF40)</f>
        <v>788</v>
      </c>
      <c r="BG7" s="514">
        <f t="shared" ref="BG7:BJ7" si="2">SUM(BG36:BG40)</f>
        <v>587</v>
      </c>
      <c r="BH7" s="514">
        <f t="shared" ref="BH7" si="3">SUM(BH36:BH40)</f>
        <v>48</v>
      </c>
      <c r="BI7" s="514">
        <f t="shared" si="2"/>
        <v>74</v>
      </c>
      <c r="BJ7" s="515">
        <f t="shared" si="2"/>
        <v>98</v>
      </c>
    </row>
    <row r="8" spans="1:62" s="516" customFormat="1" ht="17.149999999999999" customHeight="1">
      <c r="A8" s="513" t="s">
        <v>8</v>
      </c>
      <c r="B8" s="514">
        <v>5739</v>
      </c>
      <c r="C8" s="514">
        <v>2857</v>
      </c>
      <c r="D8" s="514">
        <v>4231</v>
      </c>
      <c r="E8" s="514">
        <v>2005</v>
      </c>
      <c r="F8" s="514">
        <v>3789</v>
      </c>
      <c r="G8" s="514">
        <v>1804</v>
      </c>
      <c r="H8" s="514">
        <v>3153</v>
      </c>
      <c r="I8" s="514">
        <v>1539</v>
      </c>
      <c r="J8" s="514">
        <v>2244</v>
      </c>
      <c r="K8" s="1019">
        <v>1109</v>
      </c>
      <c r="L8" s="514">
        <v>1135</v>
      </c>
      <c r="M8" s="514">
        <v>19156</v>
      </c>
      <c r="N8" s="514">
        <v>9340</v>
      </c>
      <c r="O8" s="514">
        <v>0</v>
      </c>
      <c r="P8" s="1019">
        <v>0</v>
      </c>
      <c r="Q8" s="514">
        <v>0</v>
      </c>
      <c r="R8" s="514">
        <v>0</v>
      </c>
      <c r="S8" s="1012">
        <v>0</v>
      </c>
      <c r="T8" s="515">
        <v>0</v>
      </c>
      <c r="V8" s="513" t="s">
        <v>8</v>
      </c>
      <c r="W8" s="514">
        <v>756</v>
      </c>
      <c r="X8" s="514">
        <v>346</v>
      </c>
      <c r="Y8" s="514">
        <v>677</v>
      </c>
      <c r="Z8" s="514">
        <v>299</v>
      </c>
      <c r="AA8" s="514">
        <v>685</v>
      </c>
      <c r="AB8" s="514">
        <v>325</v>
      </c>
      <c r="AC8" s="514">
        <v>403</v>
      </c>
      <c r="AD8" s="514">
        <v>182</v>
      </c>
      <c r="AE8" s="514">
        <v>204</v>
      </c>
      <c r="AF8" s="1019">
        <v>94</v>
      </c>
      <c r="AG8" s="514">
        <v>110</v>
      </c>
      <c r="AH8" s="514">
        <v>2725</v>
      </c>
      <c r="AI8" s="514">
        <v>1262</v>
      </c>
      <c r="AJ8" s="514">
        <v>0</v>
      </c>
      <c r="AK8" s="1019">
        <v>0</v>
      </c>
      <c r="AL8" s="514">
        <v>0</v>
      </c>
      <c r="AM8" s="514">
        <v>0</v>
      </c>
      <c r="AN8" s="1012">
        <v>0</v>
      </c>
      <c r="AO8" s="515">
        <v>0</v>
      </c>
      <c r="AQ8" s="513" t="s">
        <v>8</v>
      </c>
      <c r="AR8" s="514">
        <f>SUM(AR42:AR45)</f>
        <v>200</v>
      </c>
      <c r="AS8" s="514">
        <f t="shared" ref="AS8:BC8" si="4">SUM(AS42:AS45)</f>
        <v>192</v>
      </c>
      <c r="AT8" s="514">
        <f t="shared" si="4"/>
        <v>188</v>
      </c>
      <c r="AU8" s="514">
        <f t="shared" si="4"/>
        <v>165</v>
      </c>
      <c r="AV8" s="514">
        <f t="shared" si="4"/>
        <v>149</v>
      </c>
      <c r="AW8" s="514">
        <f t="shared" si="4"/>
        <v>894</v>
      </c>
      <c r="AX8" s="514">
        <f t="shared" ref="AX8:AY8" si="5">SUM(AX42:AX45)</f>
        <v>0</v>
      </c>
      <c r="AY8" s="514">
        <f t="shared" si="5"/>
        <v>0</v>
      </c>
      <c r="AZ8" s="514">
        <f t="shared" si="4"/>
        <v>531</v>
      </c>
      <c r="BA8" s="514">
        <f t="shared" si="4"/>
        <v>50</v>
      </c>
      <c r="BB8" s="514">
        <f t="shared" si="4"/>
        <v>581</v>
      </c>
      <c r="BC8" s="515">
        <f t="shared" si="4"/>
        <v>214</v>
      </c>
      <c r="BD8" s="517"/>
      <c r="BE8" s="513" t="s">
        <v>8</v>
      </c>
      <c r="BF8" s="514">
        <f>SUM(BF42:BF45)</f>
        <v>490</v>
      </c>
      <c r="BG8" s="514">
        <f t="shared" ref="BG8:BJ8" si="6">SUM(BG42:BG45)</f>
        <v>269</v>
      </c>
      <c r="BH8" s="514">
        <f t="shared" ref="BH8" si="7">SUM(BH42:BH45)</f>
        <v>0</v>
      </c>
      <c r="BI8" s="514">
        <f t="shared" si="6"/>
        <v>17</v>
      </c>
      <c r="BJ8" s="515">
        <f t="shared" si="6"/>
        <v>16</v>
      </c>
    </row>
    <row r="9" spans="1:62" s="516" customFormat="1" ht="17.149999999999999" customHeight="1">
      <c r="A9" s="513" t="s">
        <v>13</v>
      </c>
      <c r="B9" s="514">
        <v>54579</v>
      </c>
      <c r="C9" s="514">
        <v>26574</v>
      </c>
      <c r="D9" s="514">
        <v>47655</v>
      </c>
      <c r="E9" s="514">
        <v>23266</v>
      </c>
      <c r="F9" s="514">
        <v>47283</v>
      </c>
      <c r="G9" s="514">
        <v>23442</v>
      </c>
      <c r="H9" s="514">
        <v>41759</v>
      </c>
      <c r="I9" s="514">
        <v>20503</v>
      </c>
      <c r="J9" s="514">
        <v>34807</v>
      </c>
      <c r="K9" s="1019">
        <v>17316</v>
      </c>
      <c r="L9" s="514">
        <v>17491</v>
      </c>
      <c r="M9" s="514">
        <v>226083</v>
      </c>
      <c r="N9" s="514">
        <v>111276</v>
      </c>
      <c r="O9" s="514">
        <v>0</v>
      </c>
      <c r="P9" s="1019">
        <v>0</v>
      </c>
      <c r="Q9" s="514">
        <v>0</v>
      </c>
      <c r="R9" s="514">
        <v>0</v>
      </c>
      <c r="S9" s="1012">
        <v>0</v>
      </c>
      <c r="T9" s="515">
        <v>0</v>
      </c>
      <c r="V9" s="513" t="s">
        <v>13</v>
      </c>
      <c r="W9" s="514">
        <v>2697</v>
      </c>
      <c r="X9" s="514">
        <v>1164</v>
      </c>
      <c r="Y9" s="514">
        <v>3284</v>
      </c>
      <c r="Z9" s="514">
        <v>1318</v>
      </c>
      <c r="AA9" s="514">
        <v>3727</v>
      </c>
      <c r="AB9" s="514">
        <v>1610</v>
      </c>
      <c r="AC9" s="514">
        <v>2533</v>
      </c>
      <c r="AD9" s="514">
        <v>1121</v>
      </c>
      <c r="AE9" s="514">
        <v>1047</v>
      </c>
      <c r="AF9" s="1019">
        <v>573</v>
      </c>
      <c r="AG9" s="514">
        <v>474</v>
      </c>
      <c r="AH9" s="514">
        <v>13288</v>
      </c>
      <c r="AI9" s="514">
        <v>5687</v>
      </c>
      <c r="AJ9" s="514">
        <v>0</v>
      </c>
      <c r="AK9" s="1019">
        <v>0</v>
      </c>
      <c r="AL9" s="514">
        <v>0</v>
      </c>
      <c r="AM9" s="514">
        <v>0</v>
      </c>
      <c r="AN9" s="1012">
        <v>0</v>
      </c>
      <c r="AO9" s="515">
        <v>0</v>
      </c>
      <c r="AQ9" s="513" t="s">
        <v>13</v>
      </c>
      <c r="AR9" s="514">
        <f>SUM(AR47:AR54)</f>
        <v>1827</v>
      </c>
      <c r="AS9" s="514">
        <f t="shared" ref="AS9:BC9" si="8">SUM(AS47:AS54)</f>
        <v>1754</v>
      </c>
      <c r="AT9" s="514">
        <f t="shared" si="8"/>
        <v>1747</v>
      </c>
      <c r="AU9" s="514">
        <f t="shared" si="8"/>
        <v>1642</v>
      </c>
      <c r="AV9" s="514">
        <f t="shared" si="8"/>
        <v>1591</v>
      </c>
      <c r="AW9" s="514">
        <f t="shared" si="8"/>
        <v>8561</v>
      </c>
      <c r="AX9" s="514">
        <f t="shared" ref="AX9:AY9" si="9">SUM(AX47:AX54)</f>
        <v>0</v>
      </c>
      <c r="AY9" s="514">
        <f t="shared" si="9"/>
        <v>0</v>
      </c>
      <c r="AZ9" s="514">
        <f t="shared" si="8"/>
        <v>10410</v>
      </c>
      <c r="BA9" s="514">
        <f t="shared" si="8"/>
        <v>663</v>
      </c>
      <c r="BB9" s="514">
        <f t="shared" si="8"/>
        <v>11073</v>
      </c>
      <c r="BC9" s="515">
        <f t="shared" si="8"/>
        <v>1699</v>
      </c>
      <c r="BD9" s="517"/>
      <c r="BE9" s="513" t="s">
        <v>13</v>
      </c>
      <c r="BF9" s="514">
        <f>SUM(BF47:BF54)</f>
        <v>7056</v>
      </c>
      <c r="BG9" s="514">
        <f t="shared" ref="BG9:BJ9" si="10">SUM(BG47:BG54)</f>
        <v>6053</v>
      </c>
      <c r="BH9" s="514">
        <f t="shared" ref="BH9" si="11">SUM(BH47:BH54)</f>
        <v>0</v>
      </c>
      <c r="BI9" s="514">
        <f t="shared" si="10"/>
        <v>818</v>
      </c>
      <c r="BJ9" s="515">
        <f t="shared" si="10"/>
        <v>2680</v>
      </c>
    </row>
    <row r="10" spans="1:62" s="516" customFormat="1" ht="17.149999999999999" customHeight="1">
      <c r="A10" s="513" t="s">
        <v>22</v>
      </c>
      <c r="B10" s="514">
        <v>2952</v>
      </c>
      <c r="C10" s="514">
        <v>1429</v>
      </c>
      <c r="D10" s="514">
        <v>2241</v>
      </c>
      <c r="E10" s="514">
        <v>1145</v>
      </c>
      <c r="F10" s="514">
        <v>2262</v>
      </c>
      <c r="G10" s="514">
        <v>1183</v>
      </c>
      <c r="H10" s="514">
        <v>1989</v>
      </c>
      <c r="I10" s="514">
        <v>1025</v>
      </c>
      <c r="J10" s="514">
        <v>1746</v>
      </c>
      <c r="K10" s="1019">
        <v>834</v>
      </c>
      <c r="L10" s="514">
        <v>912</v>
      </c>
      <c r="M10" s="514">
        <v>11190</v>
      </c>
      <c r="N10" s="514">
        <v>5694</v>
      </c>
      <c r="O10" s="514">
        <v>0</v>
      </c>
      <c r="P10" s="1019">
        <v>0</v>
      </c>
      <c r="Q10" s="514">
        <v>0</v>
      </c>
      <c r="R10" s="514">
        <v>0</v>
      </c>
      <c r="S10" s="1012">
        <v>0</v>
      </c>
      <c r="T10" s="515">
        <v>0</v>
      </c>
      <c r="V10" s="513" t="s">
        <v>22</v>
      </c>
      <c r="W10" s="514">
        <v>236</v>
      </c>
      <c r="X10" s="514">
        <v>103</v>
      </c>
      <c r="Y10" s="514">
        <v>210</v>
      </c>
      <c r="Z10" s="514">
        <v>96</v>
      </c>
      <c r="AA10" s="514">
        <v>242</v>
      </c>
      <c r="AB10" s="514">
        <v>119</v>
      </c>
      <c r="AC10" s="514">
        <v>190</v>
      </c>
      <c r="AD10" s="514">
        <v>91</v>
      </c>
      <c r="AE10" s="514">
        <v>88</v>
      </c>
      <c r="AF10" s="1019">
        <v>44</v>
      </c>
      <c r="AG10" s="514">
        <v>44</v>
      </c>
      <c r="AH10" s="514">
        <v>966</v>
      </c>
      <c r="AI10" s="514">
        <v>453</v>
      </c>
      <c r="AJ10" s="514">
        <v>0</v>
      </c>
      <c r="AK10" s="1019">
        <v>0</v>
      </c>
      <c r="AL10" s="514">
        <v>0</v>
      </c>
      <c r="AM10" s="514">
        <v>0</v>
      </c>
      <c r="AN10" s="1012">
        <v>0</v>
      </c>
      <c r="AO10" s="515">
        <v>0</v>
      </c>
      <c r="AQ10" s="513" t="s">
        <v>22</v>
      </c>
      <c r="AR10" s="514">
        <f>SUM(AR56:AR61)</f>
        <v>75</v>
      </c>
      <c r="AS10" s="514">
        <f t="shared" ref="AS10:BC10" si="12">SUM(AS56:AS61)</f>
        <v>70</v>
      </c>
      <c r="AT10" s="514">
        <f t="shared" si="12"/>
        <v>74</v>
      </c>
      <c r="AU10" s="514">
        <f t="shared" si="12"/>
        <v>66</v>
      </c>
      <c r="AV10" s="514">
        <f t="shared" si="12"/>
        <v>66</v>
      </c>
      <c r="AW10" s="514">
        <f t="shared" si="12"/>
        <v>351</v>
      </c>
      <c r="AX10" s="514">
        <f t="shared" ref="AX10:AY10" si="13">SUM(AX56:AX61)</f>
        <v>0</v>
      </c>
      <c r="AY10" s="514">
        <f t="shared" si="13"/>
        <v>0</v>
      </c>
      <c r="AZ10" s="514">
        <f t="shared" si="12"/>
        <v>278</v>
      </c>
      <c r="BA10" s="514">
        <f t="shared" si="12"/>
        <v>42</v>
      </c>
      <c r="BB10" s="514">
        <f t="shared" si="12"/>
        <v>320</v>
      </c>
      <c r="BC10" s="515">
        <f t="shared" si="12"/>
        <v>109</v>
      </c>
      <c r="BD10" s="517"/>
      <c r="BE10" s="513" t="s">
        <v>22</v>
      </c>
      <c r="BF10" s="514">
        <f>SUM(BF56:BF61)</f>
        <v>332</v>
      </c>
      <c r="BG10" s="514">
        <f t="shared" ref="BG10:BJ10" si="14">SUM(BG56:BG61)</f>
        <v>203</v>
      </c>
      <c r="BH10" s="514">
        <f t="shared" ref="BH10" si="15">SUM(BH56:BH61)</f>
        <v>0</v>
      </c>
      <c r="BI10" s="514">
        <f t="shared" si="14"/>
        <v>21</v>
      </c>
      <c r="BJ10" s="515">
        <f t="shared" si="14"/>
        <v>61</v>
      </c>
    </row>
    <row r="11" spans="1:62" s="516" customFormat="1" ht="17.149999999999999" customHeight="1">
      <c r="A11" s="513" t="s">
        <v>29</v>
      </c>
      <c r="B11" s="514">
        <v>5257</v>
      </c>
      <c r="C11" s="514">
        <v>2776</v>
      </c>
      <c r="D11" s="514">
        <v>2479</v>
      </c>
      <c r="E11" s="514">
        <v>1364</v>
      </c>
      <c r="F11" s="514">
        <v>2080</v>
      </c>
      <c r="G11" s="514">
        <v>1148</v>
      </c>
      <c r="H11" s="514">
        <v>882</v>
      </c>
      <c r="I11" s="514">
        <v>471</v>
      </c>
      <c r="J11" s="514">
        <v>587</v>
      </c>
      <c r="K11" s="1019">
        <v>296</v>
      </c>
      <c r="L11" s="514">
        <v>291</v>
      </c>
      <c r="M11" s="514">
        <v>11285</v>
      </c>
      <c r="N11" s="514">
        <v>6050</v>
      </c>
      <c r="O11" s="514">
        <v>0</v>
      </c>
      <c r="P11" s="1019">
        <v>0</v>
      </c>
      <c r="Q11" s="514">
        <v>0</v>
      </c>
      <c r="R11" s="514">
        <v>0</v>
      </c>
      <c r="S11" s="1012">
        <v>0</v>
      </c>
      <c r="T11" s="515">
        <v>0</v>
      </c>
      <c r="V11" s="513" t="s">
        <v>29</v>
      </c>
      <c r="W11" s="514">
        <v>917</v>
      </c>
      <c r="X11" s="514">
        <v>468</v>
      </c>
      <c r="Y11" s="514">
        <v>365</v>
      </c>
      <c r="Z11" s="514">
        <v>195</v>
      </c>
      <c r="AA11" s="514">
        <v>221</v>
      </c>
      <c r="AB11" s="514">
        <v>120</v>
      </c>
      <c r="AC11" s="514">
        <v>45</v>
      </c>
      <c r="AD11" s="514">
        <v>18</v>
      </c>
      <c r="AE11" s="514">
        <v>3</v>
      </c>
      <c r="AF11" s="1019">
        <v>1</v>
      </c>
      <c r="AG11" s="514">
        <v>2</v>
      </c>
      <c r="AH11" s="514">
        <v>1551</v>
      </c>
      <c r="AI11" s="514">
        <v>803</v>
      </c>
      <c r="AJ11" s="514">
        <v>0</v>
      </c>
      <c r="AK11" s="1019">
        <v>0</v>
      </c>
      <c r="AL11" s="514">
        <v>0</v>
      </c>
      <c r="AM11" s="514">
        <v>0</v>
      </c>
      <c r="AN11" s="1012">
        <v>0</v>
      </c>
      <c r="AO11" s="515">
        <v>0</v>
      </c>
      <c r="AQ11" s="513" t="s">
        <v>29</v>
      </c>
      <c r="AR11" s="514">
        <f>SUM(AR63:AR66)</f>
        <v>113</v>
      </c>
      <c r="AS11" s="514">
        <f t="shared" ref="AS11:BC11" si="16">SUM(AS63:AS66)</f>
        <v>112</v>
      </c>
      <c r="AT11" s="514">
        <f t="shared" si="16"/>
        <v>109</v>
      </c>
      <c r="AU11" s="514">
        <f t="shared" si="16"/>
        <v>33</v>
      </c>
      <c r="AV11" s="514">
        <f t="shared" si="16"/>
        <v>24</v>
      </c>
      <c r="AW11" s="514">
        <f t="shared" si="16"/>
        <v>391</v>
      </c>
      <c r="AX11" s="514">
        <f t="shared" ref="AX11:AY11" si="17">SUM(AX63:AX66)</f>
        <v>0</v>
      </c>
      <c r="AY11" s="514">
        <f t="shared" si="17"/>
        <v>0</v>
      </c>
      <c r="AZ11" s="514">
        <f t="shared" si="16"/>
        <v>189</v>
      </c>
      <c r="BA11" s="514">
        <f t="shared" si="16"/>
        <v>23</v>
      </c>
      <c r="BB11" s="514">
        <f t="shared" si="16"/>
        <v>212</v>
      </c>
      <c r="BC11" s="515">
        <f t="shared" si="16"/>
        <v>113</v>
      </c>
      <c r="BD11" s="517"/>
      <c r="BE11" s="513" t="s">
        <v>29</v>
      </c>
      <c r="BF11" s="514">
        <f>SUM(BF63:BF66)</f>
        <v>209</v>
      </c>
      <c r="BG11" s="514">
        <f t="shared" ref="BG11:BJ11" si="18">SUM(BG63:BG66)</f>
        <v>84</v>
      </c>
      <c r="BH11" s="514">
        <f t="shared" ref="BH11" si="19">SUM(BH63:BH66)</f>
        <v>0</v>
      </c>
      <c r="BI11" s="514">
        <f t="shared" si="18"/>
        <v>8</v>
      </c>
      <c r="BJ11" s="515">
        <f t="shared" si="18"/>
        <v>12</v>
      </c>
    </row>
    <row r="12" spans="1:62" s="516" customFormat="1" ht="17.149999999999999" customHeight="1">
      <c r="A12" s="513" t="s">
        <v>34</v>
      </c>
      <c r="B12" s="514">
        <v>4732</v>
      </c>
      <c r="C12" s="514">
        <v>2347</v>
      </c>
      <c r="D12" s="514">
        <v>2669</v>
      </c>
      <c r="E12" s="514">
        <v>1482</v>
      </c>
      <c r="F12" s="514">
        <v>3191</v>
      </c>
      <c r="G12" s="514">
        <v>1623</v>
      </c>
      <c r="H12" s="514">
        <v>1677</v>
      </c>
      <c r="I12" s="514">
        <v>828</v>
      </c>
      <c r="J12" s="514">
        <v>1596</v>
      </c>
      <c r="K12" s="1019">
        <v>811</v>
      </c>
      <c r="L12" s="514">
        <v>785</v>
      </c>
      <c r="M12" s="514">
        <v>13865</v>
      </c>
      <c r="N12" s="514">
        <v>7065</v>
      </c>
      <c r="O12" s="514">
        <v>93</v>
      </c>
      <c r="P12" s="1019">
        <v>44</v>
      </c>
      <c r="Q12" s="514">
        <v>49</v>
      </c>
      <c r="R12" s="514">
        <v>96</v>
      </c>
      <c r="S12" s="1012">
        <v>43</v>
      </c>
      <c r="T12" s="515">
        <v>53</v>
      </c>
      <c r="V12" s="513" t="s">
        <v>34</v>
      </c>
      <c r="W12" s="514">
        <v>704</v>
      </c>
      <c r="X12" s="514">
        <v>337</v>
      </c>
      <c r="Y12" s="514">
        <v>309</v>
      </c>
      <c r="Z12" s="514">
        <v>156</v>
      </c>
      <c r="AA12" s="514">
        <v>268</v>
      </c>
      <c r="AB12" s="514">
        <v>130</v>
      </c>
      <c r="AC12" s="514">
        <v>113</v>
      </c>
      <c r="AD12" s="514">
        <v>60</v>
      </c>
      <c r="AE12" s="514">
        <v>11</v>
      </c>
      <c r="AF12" s="1019">
        <v>4</v>
      </c>
      <c r="AG12" s="514">
        <v>7</v>
      </c>
      <c r="AH12" s="514">
        <v>1405</v>
      </c>
      <c r="AI12" s="514">
        <v>690</v>
      </c>
      <c r="AJ12" s="514">
        <v>0</v>
      </c>
      <c r="AK12" s="1019">
        <v>0</v>
      </c>
      <c r="AL12" s="514">
        <v>0</v>
      </c>
      <c r="AM12" s="514">
        <v>0</v>
      </c>
      <c r="AN12" s="1012">
        <v>0</v>
      </c>
      <c r="AO12" s="515">
        <v>0</v>
      </c>
      <c r="AQ12" s="513" t="s">
        <v>34</v>
      </c>
      <c r="AR12" s="514">
        <f>SUM(AR73:AR75)</f>
        <v>88</v>
      </c>
      <c r="AS12" s="514">
        <f t="shared" ref="AS12:BC12" si="20">SUM(AS73:AS75)</f>
        <v>79</v>
      </c>
      <c r="AT12" s="514">
        <f t="shared" si="20"/>
        <v>84</v>
      </c>
      <c r="AU12" s="514">
        <f t="shared" si="20"/>
        <v>50</v>
      </c>
      <c r="AV12" s="514">
        <f t="shared" si="20"/>
        <v>43</v>
      </c>
      <c r="AW12" s="514">
        <f t="shared" si="20"/>
        <v>344</v>
      </c>
      <c r="AX12" s="514">
        <f t="shared" ref="AX12:AY12" si="21">SUM(AX73:AX75)</f>
        <v>2</v>
      </c>
      <c r="AY12" s="514">
        <f t="shared" si="21"/>
        <v>2</v>
      </c>
      <c r="AZ12" s="514">
        <f t="shared" si="20"/>
        <v>272</v>
      </c>
      <c r="BA12" s="514">
        <f t="shared" si="20"/>
        <v>13</v>
      </c>
      <c r="BB12" s="514">
        <f t="shared" si="20"/>
        <v>285</v>
      </c>
      <c r="BC12" s="515">
        <f t="shared" si="20"/>
        <v>92</v>
      </c>
      <c r="BD12" s="517"/>
      <c r="BE12" s="513" t="s">
        <v>34</v>
      </c>
      <c r="BF12" s="514">
        <f>SUM(BF73:BF75)</f>
        <v>269</v>
      </c>
      <c r="BG12" s="514">
        <f t="shared" ref="BG12:BJ12" si="22">SUM(BG73:BG75)</f>
        <v>132</v>
      </c>
      <c r="BH12" s="514">
        <f t="shared" ref="BH12" si="23">SUM(BH73:BH75)</f>
        <v>8</v>
      </c>
      <c r="BI12" s="514">
        <f t="shared" si="22"/>
        <v>12</v>
      </c>
      <c r="BJ12" s="515">
        <f t="shared" si="22"/>
        <v>31</v>
      </c>
    </row>
    <row r="13" spans="1:62" s="516" customFormat="1" ht="17.149999999999999" customHeight="1">
      <c r="A13" s="513" t="s">
        <v>267</v>
      </c>
      <c r="B13" s="514">
        <v>10678</v>
      </c>
      <c r="C13" s="514">
        <v>5549</v>
      </c>
      <c r="D13" s="514">
        <v>7995</v>
      </c>
      <c r="E13" s="514">
        <v>4209</v>
      </c>
      <c r="F13" s="514">
        <v>6471</v>
      </c>
      <c r="G13" s="514">
        <v>3375</v>
      </c>
      <c r="H13" s="514">
        <v>5014</v>
      </c>
      <c r="I13" s="514">
        <v>2680</v>
      </c>
      <c r="J13" s="514">
        <v>3573</v>
      </c>
      <c r="K13" s="1019">
        <v>1699</v>
      </c>
      <c r="L13" s="514">
        <v>1874</v>
      </c>
      <c r="M13" s="514">
        <v>33731</v>
      </c>
      <c r="N13" s="514">
        <v>17687</v>
      </c>
      <c r="O13" s="514">
        <v>0</v>
      </c>
      <c r="P13" s="1019">
        <v>0</v>
      </c>
      <c r="Q13" s="514">
        <v>0</v>
      </c>
      <c r="R13" s="514">
        <v>0</v>
      </c>
      <c r="S13" s="1012">
        <v>0</v>
      </c>
      <c r="T13" s="515">
        <v>0</v>
      </c>
      <c r="V13" s="513" t="s">
        <v>267</v>
      </c>
      <c r="W13" s="514">
        <v>1564</v>
      </c>
      <c r="X13" s="514">
        <v>780</v>
      </c>
      <c r="Y13" s="514">
        <v>930</v>
      </c>
      <c r="Z13" s="514">
        <v>462</v>
      </c>
      <c r="AA13" s="514">
        <v>716</v>
      </c>
      <c r="AB13" s="514">
        <v>368</v>
      </c>
      <c r="AC13" s="514">
        <v>371</v>
      </c>
      <c r="AD13" s="514">
        <v>188</v>
      </c>
      <c r="AE13" s="514">
        <v>37</v>
      </c>
      <c r="AF13" s="1019">
        <v>20</v>
      </c>
      <c r="AG13" s="514">
        <v>17</v>
      </c>
      <c r="AH13" s="514">
        <v>3618</v>
      </c>
      <c r="AI13" s="514">
        <v>1815</v>
      </c>
      <c r="AJ13" s="514">
        <v>0</v>
      </c>
      <c r="AK13" s="1019">
        <v>0</v>
      </c>
      <c r="AL13" s="514">
        <v>0</v>
      </c>
      <c r="AM13" s="514">
        <v>0</v>
      </c>
      <c r="AN13" s="1012">
        <v>0</v>
      </c>
      <c r="AO13" s="515">
        <v>0</v>
      </c>
      <c r="AQ13" s="513" t="s">
        <v>267</v>
      </c>
      <c r="AR13" s="514">
        <f>SUM(AR77:AR85)</f>
        <v>289</v>
      </c>
      <c r="AS13" s="514">
        <f t="shared" ref="AS13:BC13" si="24">SUM(AS77:AS85)</f>
        <v>280</v>
      </c>
      <c r="AT13" s="514">
        <f t="shared" si="24"/>
        <v>264</v>
      </c>
      <c r="AU13" s="514">
        <f t="shared" si="24"/>
        <v>219</v>
      </c>
      <c r="AV13" s="514">
        <f t="shared" si="24"/>
        <v>182</v>
      </c>
      <c r="AW13" s="514">
        <f t="shared" si="24"/>
        <v>1234</v>
      </c>
      <c r="AX13" s="514">
        <f t="shared" ref="AX13:AY13" si="25">SUM(AX77:AX85)</f>
        <v>0</v>
      </c>
      <c r="AY13" s="514">
        <f t="shared" si="25"/>
        <v>0</v>
      </c>
      <c r="AZ13" s="514">
        <f t="shared" si="24"/>
        <v>883</v>
      </c>
      <c r="BA13" s="514">
        <f t="shared" si="24"/>
        <v>140</v>
      </c>
      <c r="BB13" s="514">
        <f t="shared" si="24"/>
        <v>1023</v>
      </c>
      <c r="BC13" s="515">
        <f t="shared" si="24"/>
        <v>294</v>
      </c>
      <c r="BD13" s="517"/>
      <c r="BE13" s="513" t="s">
        <v>267</v>
      </c>
      <c r="BF13" s="514">
        <f>SUM(BF77:BF85)</f>
        <v>836</v>
      </c>
      <c r="BG13" s="514">
        <f t="shared" ref="BG13:BJ13" si="26">SUM(BG77:BG85)</f>
        <v>531</v>
      </c>
      <c r="BH13" s="514">
        <f t="shared" ref="BH13" si="27">SUM(BH77:BH85)</f>
        <v>0</v>
      </c>
      <c r="BI13" s="514">
        <f t="shared" si="26"/>
        <v>144</v>
      </c>
      <c r="BJ13" s="515">
        <f t="shared" si="26"/>
        <v>0</v>
      </c>
    </row>
    <row r="14" spans="1:62" s="516" customFormat="1" ht="17.149999999999999" customHeight="1">
      <c r="A14" s="513" t="s">
        <v>268</v>
      </c>
      <c r="B14" s="514">
        <v>1072</v>
      </c>
      <c r="C14" s="514">
        <v>558</v>
      </c>
      <c r="D14" s="514">
        <v>894</v>
      </c>
      <c r="E14" s="514">
        <v>434</v>
      </c>
      <c r="F14" s="514">
        <v>1253</v>
      </c>
      <c r="G14" s="514">
        <v>665</v>
      </c>
      <c r="H14" s="514">
        <v>612</v>
      </c>
      <c r="I14" s="514">
        <v>337</v>
      </c>
      <c r="J14" s="514">
        <v>521</v>
      </c>
      <c r="K14" s="1019">
        <v>241</v>
      </c>
      <c r="L14" s="514">
        <v>280</v>
      </c>
      <c r="M14" s="514">
        <v>4352</v>
      </c>
      <c r="N14" s="514">
        <v>2274</v>
      </c>
      <c r="O14" s="514">
        <v>0</v>
      </c>
      <c r="P14" s="1019">
        <v>0</v>
      </c>
      <c r="Q14" s="514">
        <v>0</v>
      </c>
      <c r="R14" s="514">
        <v>0</v>
      </c>
      <c r="S14" s="1012">
        <v>0</v>
      </c>
      <c r="T14" s="515">
        <v>0</v>
      </c>
      <c r="V14" s="513" t="s">
        <v>268</v>
      </c>
      <c r="W14" s="514">
        <v>110</v>
      </c>
      <c r="X14" s="514">
        <v>54</v>
      </c>
      <c r="Y14" s="514">
        <v>56</v>
      </c>
      <c r="Z14" s="514">
        <v>22</v>
      </c>
      <c r="AA14" s="514">
        <v>127</v>
      </c>
      <c r="AB14" s="514">
        <v>57</v>
      </c>
      <c r="AC14" s="514">
        <v>32</v>
      </c>
      <c r="AD14" s="514">
        <v>21</v>
      </c>
      <c r="AE14" s="514">
        <v>7</v>
      </c>
      <c r="AF14" s="1019">
        <v>5</v>
      </c>
      <c r="AG14" s="514">
        <v>2</v>
      </c>
      <c r="AH14" s="514">
        <v>332</v>
      </c>
      <c r="AI14" s="514">
        <v>156</v>
      </c>
      <c r="AJ14" s="514">
        <v>0</v>
      </c>
      <c r="AK14" s="1019">
        <v>0</v>
      </c>
      <c r="AL14" s="514">
        <v>0</v>
      </c>
      <c r="AM14" s="514">
        <v>0</v>
      </c>
      <c r="AN14" s="1012">
        <v>0</v>
      </c>
      <c r="AO14" s="515">
        <v>0</v>
      </c>
      <c r="AQ14" s="513" t="s">
        <v>268</v>
      </c>
      <c r="AR14" s="514">
        <f>SUM(AR87:AR91)</f>
        <v>28</v>
      </c>
      <c r="AS14" s="514">
        <f t="shared" ref="AS14:BC14" si="28">SUM(AS87:AS91)</f>
        <v>23</v>
      </c>
      <c r="AT14" s="514">
        <f t="shared" si="28"/>
        <v>32</v>
      </c>
      <c r="AU14" s="514">
        <f t="shared" si="28"/>
        <v>20</v>
      </c>
      <c r="AV14" s="514">
        <f t="shared" si="28"/>
        <v>19</v>
      </c>
      <c r="AW14" s="514">
        <f t="shared" si="28"/>
        <v>122</v>
      </c>
      <c r="AX14" s="514">
        <f t="shared" ref="AX14:AY14" si="29">SUM(AX87:AX91)</f>
        <v>0</v>
      </c>
      <c r="AY14" s="514">
        <f t="shared" si="29"/>
        <v>0</v>
      </c>
      <c r="AZ14" s="514">
        <f t="shared" si="28"/>
        <v>135</v>
      </c>
      <c r="BA14" s="514">
        <f t="shared" si="28"/>
        <v>16</v>
      </c>
      <c r="BB14" s="514">
        <f t="shared" si="28"/>
        <v>151</v>
      </c>
      <c r="BC14" s="515">
        <f t="shared" si="28"/>
        <v>21</v>
      </c>
      <c r="BD14" s="517"/>
      <c r="BE14" s="513" t="s">
        <v>268</v>
      </c>
      <c r="BF14" s="514">
        <f>SUM(BF87:BF91)</f>
        <v>117</v>
      </c>
      <c r="BG14" s="514">
        <f t="shared" ref="BG14:BJ14" si="30">SUM(BG87:BG91)</f>
        <v>86</v>
      </c>
      <c r="BH14" s="514">
        <f t="shared" ref="BH14" si="31">SUM(BH87:BH91)</f>
        <v>0</v>
      </c>
      <c r="BI14" s="514">
        <f t="shared" si="30"/>
        <v>8</v>
      </c>
      <c r="BJ14" s="515">
        <f t="shared" si="30"/>
        <v>27</v>
      </c>
    </row>
    <row r="15" spans="1:62" s="516" customFormat="1" ht="17.149999999999999" customHeight="1">
      <c r="A15" s="513" t="s">
        <v>54</v>
      </c>
      <c r="B15" s="514">
        <v>5722</v>
      </c>
      <c r="C15" s="514">
        <v>2786</v>
      </c>
      <c r="D15" s="514">
        <v>4788</v>
      </c>
      <c r="E15" s="514">
        <v>2380</v>
      </c>
      <c r="F15" s="514">
        <v>4676</v>
      </c>
      <c r="G15" s="514">
        <v>2409</v>
      </c>
      <c r="H15" s="514">
        <v>4061</v>
      </c>
      <c r="I15" s="514">
        <v>2001</v>
      </c>
      <c r="J15" s="514">
        <v>3417</v>
      </c>
      <c r="K15" s="1019">
        <v>1657</v>
      </c>
      <c r="L15" s="514">
        <v>1760</v>
      </c>
      <c r="M15" s="514">
        <v>22664</v>
      </c>
      <c r="N15" s="514">
        <v>11336</v>
      </c>
      <c r="O15" s="514">
        <v>15</v>
      </c>
      <c r="P15" s="1019">
        <v>8</v>
      </c>
      <c r="Q15" s="514">
        <v>7</v>
      </c>
      <c r="R15" s="514">
        <v>0</v>
      </c>
      <c r="S15" s="1012">
        <v>0</v>
      </c>
      <c r="T15" s="515">
        <v>0</v>
      </c>
      <c r="V15" s="513" t="s">
        <v>54</v>
      </c>
      <c r="W15" s="514">
        <v>229</v>
      </c>
      <c r="X15" s="514">
        <v>95</v>
      </c>
      <c r="Y15" s="514">
        <v>275</v>
      </c>
      <c r="Z15" s="514">
        <v>127</v>
      </c>
      <c r="AA15" s="514">
        <v>302</v>
      </c>
      <c r="AB15" s="514">
        <v>141</v>
      </c>
      <c r="AC15" s="514">
        <v>241</v>
      </c>
      <c r="AD15" s="514">
        <v>103</v>
      </c>
      <c r="AE15" s="514">
        <v>109</v>
      </c>
      <c r="AF15" s="1019">
        <v>57</v>
      </c>
      <c r="AG15" s="514">
        <v>52</v>
      </c>
      <c r="AH15" s="514">
        <v>1156</v>
      </c>
      <c r="AI15" s="514">
        <v>518</v>
      </c>
      <c r="AJ15" s="514">
        <v>0</v>
      </c>
      <c r="AK15" s="1019">
        <v>0</v>
      </c>
      <c r="AL15" s="514">
        <v>0</v>
      </c>
      <c r="AM15" s="514">
        <v>0</v>
      </c>
      <c r="AN15" s="1012">
        <v>0</v>
      </c>
      <c r="AO15" s="515">
        <v>0</v>
      </c>
      <c r="AQ15" s="513" t="s">
        <v>54</v>
      </c>
      <c r="AR15" s="514">
        <f>SUM(AR93:AR99)</f>
        <v>161</v>
      </c>
      <c r="AS15" s="514">
        <f t="shared" ref="AS15:BC15" si="32">SUM(AS93:AS99)</f>
        <v>150</v>
      </c>
      <c r="AT15" s="514">
        <f t="shared" si="32"/>
        <v>150</v>
      </c>
      <c r="AU15" s="514">
        <f t="shared" si="32"/>
        <v>139</v>
      </c>
      <c r="AV15" s="514">
        <f t="shared" si="32"/>
        <v>130</v>
      </c>
      <c r="AW15" s="514">
        <f t="shared" si="32"/>
        <v>730</v>
      </c>
      <c r="AX15" s="514">
        <f t="shared" ref="AX15:AY15" si="33">SUM(AX93:AX99)</f>
        <v>1</v>
      </c>
      <c r="AY15" s="514">
        <f t="shared" si="33"/>
        <v>0</v>
      </c>
      <c r="AZ15" s="514">
        <f t="shared" si="32"/>
        <v>792</v>
      </c>
      <c r="BA15" s="514">
        <f t="shared" si="32"/>
        <v>23</v>
      </c>
      <c r="BB15" s="514">
        <f t="shared" si="32"/>
        <v>815</v>
      </c>
      <c r="BC15" s="515">
        <f t="shared" si="32"/>
        <v>132</v>
      </c>
      <c r="BD15" s="517"/>
      <c r="BE15" s="513" t="s">
        <v>54</v>
      </c>
      <c r="BF15" s="514">
        <f>SUM(BF93:BF99)</f>
        <v>686</v>
      </c>
      <c r="BG15" s="514">
        <f t="shared" ref="BG15:BJ15" si="34">SUM(BG93:BG99)</f>
        <v>586</v>
      </c>
      <c r="BH15" s="514">
        <f t="shared" ref="BH15" si="35">SUM(BH93:BH99)</f>
        <v>2</v>
      </c>
      <c r="BI15" s="514">
        <f t="shared" si="34"/>
        <v>197</v>
      </c>
      <c r="BJ15" s="515">
        <f t="shared" si="34"/>
        <v>250</v>
      </c>
    </row>
    <row r="16" spans="1:62" s="516" customFormat="1" ht="17.149999999999999" customHeight="1">
      <c r="A16" s="513" t="s">
        <v>62</v>
      </c>
      <c r="B16" s="514">
        <v>1041</v>
      </c>
      <c r="C16" s="514">
        <v>523</v>
      </c>
      <c r="D16" s="514">
        <v>927</v>
      </c>
      <c r="E16" s="514">
        <v>468</v>
      </c>
      <c r="F16" s="514">
        <v>909</v>
      </c>
      <c r="G16" s="514">
        <v>428</v>
      </c>
      <c r="H16" s="514">
        <v>739</v>
      </c>
      <c r="I16" s="514">
        <v>403</v>
      </c>
      <c r="J16" s="514">
        <v>575</v>
      </c>
      <c r="K16" s="1019">
        <v>309</v>
      </c>
      <c r="L16" s="514">
        <v>266</v>
      </c>
      <c r="M16" s="514">
        <v>4191</v>
      </c>
      <c r="N16" s="514">
        <v>2088</v>
      </c>
      <c r="O16" s="514">
        <v>0</v>
      </c>
      <c r="P16" s="1019">
        <v>0</v>
      </c>
      <c r="Q16" s="514">
        <v>0</v>
      </c>
      <c r="R16" s="514">
        <v>0</v>
      </c>
      <c r="S16" s="1012">
        <v>0</v>
      </c>
      <c r="T16" s="515">
        <v>0</v>
      </c>
      <c r="V16" s="513" t="s">
        <v>62</v>
      </c>
      <c r="W16" s="514">
        <v>119</v>
      </c>
      <c r="X16" s="514">
        <v>56</v>
      </c>
      <c r="Y16" s="514">
        <v>105</v>
      </c>
      <c r="Z16" s="514">
        <v>49</v>
      </c>
      <c r="AA16" s="514">
        <v>166</v>
      </c>
      <c r="AB16" s="514">
        <v>65</v>
      </c>
      <c r="AC16" s="514">
        <v>111</v>
      </c>
      <c r="AD16" s="514">
        <v>57</v>
      </c>
      <c r="AE16" s="514">
        <v>32</v>
      </c>
      <c r="AF16" s="1019">
        <v>15</v>
      </c>
      <c r="AG16" s="514">
        <v>17</v>
      </c>
      <c r="AH16" s="514">
        <v>533</v>
      </c>
      <c r="AI16" s="514">
        <v>244</v>
      </c>
      <c r="AJ16" s="514">
        <v>0</v>
      </c>
      <c r="AK16" s="1019">
        <v>0</v>
      </c>
      <c r="AL16" s="514">
        <v>0</v>
      </c>
      <c r="AM16" s="514">
        <v>0</v>
      </c>
      <c r="AN16" s="1012">
        <v>0</v>
      </c>
      <c r="AO16" s="515">
        <v>0</v>
      </c>
      <c r="AQ16" s="513" t="s">
        <v>62</v>
      </c>
      <c r="AR16" s="514">
        <f>SUM(AR101:AR103)</f>
        <v>26</v>
      </c>
      <c r="AS16" s="514">
        <f t="shared" ref="AS16:BC16" si="36">SUM(AS101:AS103)</f>
        <v>24</v>
      </c>
      <c r="AT16" s="514">
        <f t="shared" si="36"/>
        <v>25</v>
      </c>
      <c r="AU16" s="514">
        <f t="shared" si="36"/>
        <v>18</v>
      </c>
      <c r="AV16" s="514">
        <f t="shared" si="36"/>
        <v>19</v>
      </c>
      <c r="AW16" s="514">
        <f t="shared" si="36"/>
        <v>112</v>
      </c>
      <c r="AX16" s="514">
        <f t="shared" ref="AX16:AY16" si="37">SUM(AX101:AX103)</f>
        <v>0</v>
      </c>
      <c r="AY16" s="514">
        <f t="shared" si="37"/>
        <v>0</v>
      </c>
      <c r="AZ16" s="514">
        <f t="shared" si="36"/>
        <v>88</v>
      </c>
      <c r="BA16" s="514">
        <f t="shared" si="36"/>
        <v>12</v>
      </c>
      <c r="BB16" s="514">
        <f t="shared" si="36"/>
        <v>100</v>
      </c>
      <c r="BC16" s="515">
        <f t="shared" si="36"/>
        <v>27</v>
      </c>
      <c r="BD16" s="517"/>
      <c r="BE16" s="513" t="s">
        <v>62</v>
      </c>
      <c r="BF16" s="514">
        <f>SUM(BF101:BF103)</f>
        <v>98</v>
      </c>
      <c r="BG16" s="514">
        <f t="shared" ref="BG16:BJ16" si="38">SUM(BG101:BG103)</f>
        <v>74</v>
      </c>
      <c r="BH16" s="514">
        <f t="shared" ref="BH16" si="39">SUM(BH101:BH103)</f>
        <v>0</v>
      </c>
      <c r="BI16" s="514">
        <f t="shared" si="38"/>
        <v>16</v>
      </c>
      <c r="BJ16" s="515">
        <f t="shared" si="38"/>
        <v>19</v>
      </c>
    </row>
    <row r="17" spans="1:65" s="516" customFormat="1" ht="17.149999999999999" customHeight="1">
      <c r="A17" s="513" t="s">
        <v>66</v>
      </c>
      <c r="B17" s="514">
        <v>6230</v>
      </c>
      <c r="C17" s="514">
        <v>3114</v>
      </c>
      <c r="D17" s="514">
        <v>5898</v>
      </c>
      <c r="E17" s="514">
        <v>3141</v>
      </c>
      <c r="F17" s="514">
        <v>5562</v>
      </c>
      <c r="G17" s="514">
        <v>2733</v>
      </c>
      <c r="H17" s="514">
        <v>4880</v>
      </c>
      <c r="I17" s="514">
        <v>2441</v>
      </c>
      <c r="J17" s="514">
        <v>4211</v>
      </c>
      <c r="K17" s="1019">
        <v>2071</v>
      </c>
      <c r="L17" s="514">
        <v>2140</v>
      </c>
      <c r="M17" s="514">
        <v>26781</v>
      </c>
      <c r="N17" s="514">
        <v>13569</v>
      </c>
      <c r="O17" s="514">
        <v>0</v>
      </c>
      <c r="P17" s="1019">
        <v>0</v>
      </c>
      <c r="Q17" s="514">
        <v>0</v>
      </c>
      <c r="R17" s="514">
        <v>0</v>
      </c>
      <c r="S17" s="1012">
        <v>0</v>
      </c>
      <c r="T17" s="515">
        <v>0</v>
      </c>
      <c r="V17" s="513" t="s">
        <v>66</v>
      </c>
      <c r="W17" s="514">
        <v>298</v>
      </c>
      <c r="X17" s="514">
        <v>121</v>
      </c>
      <c r="Y17" s="514">
        <v>409</v>
      </c>
      <c r="Z17" s="514">
        <v>188</v>
      </c>
      <c r="AA17" s="514">
        <v>455</v>
      </c>
      <c r="AB17" s="514">
        <v>188</v>
      </c>
      <c r="AC17" s="514">
        <v>272</v>
      </c>
      <c r="AD17" s="514">
        <v>122</v>
      </c>
      <c r="AE17" s="514">
        <v>116</v>
      </c>
      <c r="AF17" s="1019">
        <v>62</v>
      </c>
      <c r="AG17" s="514">
        <v>54</v>
      </c>
      <c r="AH17" s="514">
        <v>1550</v>
      </c>
      <c r="AI17" s="514">
        <v>673</v>
      </c>
      <c r="AJ17" s="514">
        <v>0</v>
      </c>
      <c r="AK17" s="1019">
        <v>0</v>
      </c>
      <c r="AL17" s="514">
        <v>0</v>
      </c>
      <c r="AM17" s="514">
        <v>0</v>
      </c>
      <c r="AN17" s="1012">
        <v>0</v>
      </c>
      <c r="AO17" s="515">
        <v>0</v>
      </c>
      <c r="AQ17" s="513" t="s">
        <v>66</v>
      </c>
      <c r="AR17" s="514">
        <f>SUM(AR110:AR115)</f>
        <v>197</v>
      </c>
      <c r="AS17" s="514">
        <f t="shared" ref="AS17:BC17" si="40">SUM(AS110:AS115)</f>
        <v>193</v>
      </c>
      <c r="AT17" s="514">
        <f t="shared" si="40"/>
        <v>185</v>
      </c>
      <c r="AU17" s="514">
        <f t="shared" si="40"/>
        <v>170</v>
      </c>
      <c r="AV17" s="514">
        <f t="shared" si="40"/>
        <v>163</v>
      </c>
      <c r="AW17" s="514">
        <f t="shared" si="40"/>
        <v>908</v>
      </c>
      <c r="AX17" s="514">
        <f t="shared" ref="AX17:AY17" si="41">SUM(AX110:AX115)</f>
        <v>0</v>
      </c>
      <c r="AY17" s="514">
        <f t="shared" si="41"/>
        <v>0</v>
      </c>
      <c r="AZ17" s="514">
        <f t="shared" si="40"/>
        <v>803</v>
      </c>
      <c r="BA17" s="514">
        <f t="shared" si="40"/>
        <v>110</v>
      </c>
      <c r="BB17" s="514">
        <f t="shared" si="40"/>
        <v>913</v>
      </c>
      <c r="BC17" s="515">
        <f t="shared" si="40"/>
        <v>191</v>
      </c>
      <c r="BD17" s="517"/>
      <c r="BE17" s="513" t="s">
        <v>66</v>
      </c>
      <c r="BF17" s="514">
        <f>SUM(BF110:BF115)</f>
        <v>728</v>
      </c>
      <c r="BG17" s="514">
        <f t="shared" ref="BG17:BJ17" si="42">SUM(BG110:BG115)</f>
        <v>616</v>
      </c>
      <c r="BH17" s="514">
        <f t="shared" ref="BH17" si="43">SUM(BH110:BH115)</f>
        <v>0</v>
      </c>
      <c r="BI17" s="514">
        <f t="shared" si="42"/>
        <v>154</v>
      </c>
      <c r="BJ17" s="515">
        <f t="shared" si="42"/>
        <v>37</v>
      </c>
    </row>
    <row r="18" spans="1:65" s="516" customFormat="1" ht="17.149999999999999" customHeight="1">
      <c r="A18" s="513" t="s">
        <v>73</v>
      </c>
      <c r="B18" s="514">
        <v>9867</v>
      </c>
      <c r="C18" s="514">
        <v>4875</v>
      </c>
      <c r="D18" s="514">
        <v>6773</v>
      </c>
      <c r="E18" s="514">
        <v>3324</v>
      </c>
      <c r="F18" s="514">
        <v>6170</v>
      </c>
      <c r="G18" s="514">
        <v>3057</v>
      </c>
      <c r="H18" s="514">
        <v>4761</v>
      </c>
      <c r="I18" s="514">
        <v>2382</v>
      </c>
      <c r="J18" s="514">
        <v>3592</v>
      </c>
      <c r="K18" s="1019">
        <v>1774</v>
      </c>
      <c r="L18" s="514">
        <v>1818</v>
      </c>
      <c r="M18" s="514">
        <v>31163</v>
      </c>
      <c r="N18" s="514">
        <v>15456</v>
      </c>
      <c r="O18" s="514">
        <v>0</v>
      </c>
      <c r="P18" s="1019">
        <v>0</v>
      </c>
      <c r="Q18" s="514">
        <v>0</v>
      </c>
      <c r="R18" s="514">
        <v>0</v>
      </c>
      <c r="S18" s="1012">
        <v>0</v>
      </c>
      <c r="T18" s="515">
        <v>0</v>
      </c>
      <c r="V18" s="513" t="s">
        <v>73</v>
      </c>
      <c r="W18" s="514">
        <v>1365</v>
      </c>
      <c r="X18" s="514">
        <v>620</v>
      </c>
      <c r="Y18" s="514">
        <v>1011</v>
      </c>
      <c r="Z18" s="514">
        <v>446</v>
      </c>
      <c r="AA18" s="514">
        <v>1062</v>
      </c>
      <c r="AB18" s="514">
        <v>478</v>
      </c>
      <c r="AC18" s="514">
        <v>584</v>
      </c>
      <c r="AD18" s="514">
        <v>271</v>
      </c>
      <c r="AE18" s="514">
        <v>242</v>
      </c>
      <c r="AF18" s="1019">
        <v>131</v>
      </c>
      <c r="AG18" s="514">
        <v>111</v>
      </c>
      <c r="AH18" s="514">
        <v>4264</v>
      </c>
      <c r="AI18" s="514">
        <v>1926</v>
      </c>
      <c r="AJ18" s="514">
        <v>0</v>
      </c>
      <c r="AK18" s="1019">
        <v>0</v>
      </c>
      <c r="AL18" s="514">
        <v>0</v>
      </c>
      <c r="AM18" s="514">
        <v>0</v>
      </c>
      <c r="AN18" s="1012">
        <v>0</v>
      </c>
      <c r="AO18" s="515">
        <v>0</v>
      </c>
      <c r="AQ18" s="513" t="s">
        <v>73</v>
      </c>
      <c r="AR18" s="514">
        <f>SUM(AR117:AR118)</f>
        <v>295</v>
      </c>
      <c r="AS18" s="514">
        <f t="shared" ref="AS18:BC18" si="44">SUM(AS117:AS118)</f>
        <v>278</v>
      </c>
      <c r="AT18" s="514">
        <f t="shared" si="44"/>
        <v>276</v>
      </c>
      <c r="AU18" s="514">
        <f t="shared" si="44"/>
        <v>256</v>
      </c>
      <c r="AV18" s="514">
        <f t="shared" si="44"/>
        <v>232</v>
      </c>
      <c r="AW18" s="514">
        <f t="shared" si="44"/>
        <v>1337</v>
      </c>
      <c r="AX18" s="514">
        <f t="shared" ref="AX18:AY18" si="45">SUM(AX117:AX118)</f>
        <v>0</v>
      </c>
      <c r="AY18" s="514">
        <f t="shared" si="45"/>
        <v>0</v>
      </c>
      <c r="AZ18" s="514">
        <f t="shared" si="44"/>
        <v>708</v>
      </c>
      <c r="BA18" s="514">
        <f t="shared" si="44"/>
        <v>120</v>
      </c>
      <c r="BB18" s="514">
        <f t="shared" si="44"/>
        <v>828</v>
      </c>
      <c r="BC18" s="515">
        <f t="shared" si="44"/>
        <v>308</v>
      </c>
      <c r="BD18" s="517"/>
      <c r="BE18" s="513" t="s">
        <v>73</v>
      </c>
      <c r="BF18" s="514">
        <f>SUM(BF117:BF118)</f>
        <v>1028</v>
      </c>
      <c r="BG18" s="514">
        <f>SUM(BG117:BG118)</f>
        <v>573</v>
      </c>
      <c r="BH18" s="514">
        <f>SUM(BH117:BH118)</f>
        <v>0</v>
      </c>
      <c r="BI18" s="514">
        <f t="shared" ref="BI18:BJ18" si="46">SUM(BI117:BI118)</f>
        <v>104</v>
      </c>
      <c r="BJ18" s="515">
        <f t="shared" si="46"/>
        <v>19</v>
      </c>
    </row>
    <row r="19" spans="1:65" s="516" customFormat="1" ht="17.149999999999999" customHeight="1">
      <c r="A19" s="513" t="s">
        <v>76</v>
      </c>
      <c r="B19" s="514">
        <v>8316</v>
      </c>
      <c r="C19" s="514">
        <v>4181</v>
      </c>
      <c r="D19" s="514">
        <v>7266</v>
      </c>
      <c r="E19" s="514">
        <v>3842</v>
      </c>
      <c r="F19" s="514">
        <v>7452</v>
      </c>
      <c r="G19" s="514">
        <v>3782</v>
      </c>
      <c r="H19" s="514">
        <v>6238</v>
      </c>
      <c r="I19" s="514">
        <v>3275</v>
      </c>
      <c r="J19" s="514">
        <v>5419</v>
      </c>
      <c r="K19" s="1019">
        <v>2439</v>
      </c>
      <c r="L19" s="514">
        <v>2980</v>
      </c>
      <c r="M19" s="514">
        <v>34691</v>
      </c>
      <c r="N19" s="514">
        <v>18060</v>
      </c>
      <c r="O19" s="514">
        <v>315</v>
      </c>
      <c r="P19" s="1019">
        <v>158</v>
      </c>
      <c r="Q19" s="514">
        <v>157</v>
      </c>
      <c r="R19" s="514">
        <v>181</v>
      </c>
      <c r="S19" s="1012">
        <v>94</v>
      </c>
      <c r="T19" s="515">
        <v>87</v>
      </c>
      <c r="V19" s="513" t="s">
        <v>76</v>
      </c>
      <c r="W19" s="514">
        <v>619</v>
      </c>
      <c r="X19" s="514">
        <v>266</v>
      </c>
      <c r="Y19" s="514">
        <v>677</v>
      </c>
      <c r="Z19" s="514">
        <v>285</v>
      </c>
      <c r="AA19" s="514">
        <v>888</v>
      </c>
      <c r="AB19" s="514">
        <v>411</v>
      </c>
      <c r="AC19" s="514">
        <v>610</v>
      </c>
      <c r="AD19" s="514">
        <v>296</v>
      </c>
      <c r="AE19" s="514">
        <v>280</v>
      </c>
      <c r="AF19" s="1019">
        <v>133</v>
      </c>
      <c r="AG19" s="514">
        <v>147</v>
      </c>
      <c r="AH19" s="514">
        <v>3074</v>
      </c>
      <c r="AI19" s="514">
        <v>1405</v>
      </c>
      <c r="AJ19" s="514">
        <v>2</v>
      </c>
      <c r="AK19" s="1019">
        <v>1</v>
      </c>
      <c r="AL19" s="514">
        <v>1</v>
      </c>
      <c r="AM19" s="514">
        <v>0</v>
      </c>
      <c r="AN19" s="1012">
        <v>0</v>
      </c>
      <c r="AO19" s="515">
        <v>0</v>
      </c>
      <c r="AQ19" s="513" t="s">
        <v>76</v>
      </c>
      <c r="AR19" s="514">
        <f>SUM(AR120:AR124)</f>
        <v>189</v>
      </c>
      <c r="AS19" s="514">
        <f t="shared" ref="AS19:BC19" si="47">SUM(AS120:AS124)</f>
        <v>186</v>
      </c>
      <c r="AT19" s="514">
        <f t="shared" si="47"/>
        <v>185</v>
      </c>
      <c r="AU19" s="514">
        <f t="shared" si="47"/>
        <v>170</v>
      </c>
      <c r="AV19" s="514">
        <f t="shared" si="47"/>
        <v>159</v>
      </c>
      <c r="AW19" s="514">
        <f t="shared" si="47"/>
        <v>889</v>
      </c>
      <c r="AX19" s="514">
        <f t="shared" ref="AX19:AY19" si="48">SUM(AX120:AX124)</f>
        <v>9</v>
      </c>
      <c r="AY19" s="514">
        <f t="shared" si="48"/>
        <v>4</v>
      </c>
      <c r="AZ19" s="514">
        <f t="shared" si="47"/>
        <v>1065</v>
      </c>
      <c r="BA19" s="514">
        <f t="shared" si="47"/>
        <v>115</v>
      </c>
      <c r="BB19" s="514">
        <f t="shared" si="47"/>
        <v>1180</v>
      </c>
      <c r="BC19" s="515">
        <f t="shared" si="47"/>
        <v>213</v>
      </c>
      <c r="BD19" s="517"/>
      <c r="BE19" s="513" t="s">
        <v>76</v>
      </c>
      <c r="BF19" s="514">
        <f>SUM(BF120:BF124)</f>
        <v>914</v>
      </c>
      <c r="BG19" s="514">
        <f t="shared" ref="BG19:BJ19" si="49">SUM(BG120:BG124)</f>
        <v>649</v>
      </c>
      <c r="BH19" s="514">
        <f t="shared" ref="BH19" si="50">SUM(BH120:BH124)</f>
        <v>15</v>
      </c>
      <c r="BI19" s="514">
        <f t="shared" si="49"/>
        <v>46</v>
      </c>
      <c r="BJ19" s="515">
        <f t="shared" si="49"/>
        <v>192</v>
      </c>
    </row>
    <row r="20" spans="1:65" s="516" customFormat="1" ht="17.149999999999999" customHeight="1">
      <c r="A20" s="513" t="s">
        <v>82</v>
      </c>
      <c r="B20" s="514">
        <v>19807</v>
      </c>
      <c r="C20" s="514">
        <v>9986</v>
      </c>
      <c r="D20" s="514">
        <v>14972</v>
      </c>
      <c r="E20" s="514">
        <v>7590</v>
      </c>
      <c r="F20" s="514">
        <v>12800</v>
      </c>
      <c r="G20" s="514">
        <v>6427</v>
      </c>
      <c r="H20" s="514">
        <v>9567</v>
      </c>
      <c r="I20" s="514">
        <v>4760</v>
      </c>
      <c r="J20" s="514">
        <v>6838</v>
      </c>
      <c r="K20" s="1019">
        <v>3393</v>
      </c>
      <c r="L20" s="514">
        <v>3445</v>
      </c>
      <c r="M20" s="514">
        <v>63984</v>
      </c>
      <c r="N20" s="514">
        <v>32208</v>
      </c>
      <c r="O20" s="514">
        <v>29</v>
      </c>
      <c r="P20" s="1019">
        <v>10</v>
      </c>
      <c r="Q20" s="514">
        <v>19</v>
      </c>
      <c r="R20" s="514">
        <v>43</v>
      </c>
      <c r="S20" s="1012">
        <v>19</v>
      </c>
      <c r="T20" s="515">
        <v>24</v>
      </c>
      <c r="V20" s="513" t="s">
        <v>82</v>
      </c>
      <c r="W20" s="514">
        <v>1492</v>
      </c>
      <c r="X20" s="514">
        <v>688</v>
      </c>
      <c r="Y20" s="514">
        <v>2626</v>
      </c>
      <c r="Z20" s="514">
        <v>1124</v>
      </c>
      <c r="AA20" s="514">
        <v>2263</v>
      </c>
      <c r="AB20" s="514">
        <v>1087</v>
      </c>
      <c r="AC20" s="514">
        <v>798</v>
      </c>
      <c r="AD20" s="514">
        <v>372</v>
      </c>
      <c r="AE20" s="514">
        <v>408</v>
      </c>
      <c r="AF20" s="1019">
        <v>193</v>
      </c>
      <c r="AG20" s="514">
        <v>215</v>
      </c>
      <c r="AH20" s="514">
        <v>7587</v>
      </c>
      <c r="AI20" s="514">
        <v>3486</v>
      </c>
      <c r="AJ20" s="514">
        <v>2</v>
      </c>
      <c r="AK20" s="1019">
        <v>0</v>
      </c>
      <c r="AL20" s="514">
        <v>2</v>
      </c>
      <c r="AM20" s="514">
        <v>0</v>
      </c>
      <c r="AN20" s="1012">
        <v>0</v>
      </c>
      <c r="AO20" s="515">
        <v>0</v>
      </c>
      <c r="AQ20" s="513" t="s">
        <v>82</v>
      </c>
      <c r="AR20" s="514">
        <f>SUM(AR126:AR130)</f>
        <v>533</v>
      </c>
      <c r="AS20" s="514">
        <f t="shared" ref="AS20:BC20" si="51">SUM(AS126:AS130)</f>
        <v>487</v>
      </c>
      <c r="AT20" s="514">
        <f t="shared" si="51"/>
        <v>482</v>
      </c>
      <c r="AU20" s="514">
        <f t="shared" si="51"/>
        <v>429</v>
      </c>
      <c r="AV20" s="514">
        <f t="shared" si="51"/>
        <v>393</v>
      </c>
      <c r="AW20" s="514">
        <f t="shared" si="51"/>
        <v>2324</v>
      </c>
      <c r="AX20" s="514">
        <f t="shared" ref="AX20:AY20" si="52">SUM(AX126:AX130)</f>
        <v>1</v>
      </c>
      <c r="AY20" s="514">
        <f t="shared" si="52"/>
        <v>1</v>
      </c>
      <c r="AZ20" s="514">
        <f t="shared" si="51"/>
        <v>1393</v>
      </c>
      <c r="BA20" s="514">
        <f t="shared" si="51"/>
        <v>171</v>
      </c>
      <c r="BB20" s="514">
        <f t="shared" si="51"/>
        <v>1564</v>
      </c>
      <c r="BC20" s="515">
        <f t="shared" si="51"/>
        <v>538</v>
      </c>
      <c r="BD20" s="517"/>
      <c r="BE20" s="513" t="s">
        <v>82</v>
      </c>
      <c r="BF20" s="514">
        <f>SUM(BF126:BF130)</f>
        <v>1529</v>
      </c>
      <c r="BG20" s="514">
        <f t="shared" ref="BG20:BJ20" si="53">SUM(BG126:BG130)</f>
        <v>891</v>
      </c>
      <c r="BH20" s="514">
        <f t="shared" ref="BH20" si="54">SUM(BH126:BH130)</f>
        <v>8</v>
      </c>
      <c r="BI20" s="514">
        <f t="shared" si="53"/>
        <v>45</v>
      </c>
      <c r="BJ20" s="515">
        <f t="shared" si="53"/>
        <v>63</v>
      </c>
    </row>
    <row r="21" spans="1:65" s="516" customFormat="1" ht="17.149999999999999" customHeight="1">
      <c r="A21" s="513" t="s">
        <v>88</v>
      </c>
      <c r="B21" s="514">
        <v>2944</v>
      </c>
      <c r="C21" s="514">
        <v>1449</v>
      </c>
      <c r="D21" s="514">
        <v>2149</v>
      </c>
      <c r="E21" s="514">
        <v>1068</v>
      </c>
      <c r="F21" s="514">
        <v>2066</v>
      </c>
      <c r="G21" s="514">
        <v>1047</v>
      </c>
      <c r="H21" s="514">
        <v>1333</v>
      </c>
      <c r="I21" s="514">
        <v>685</v>
      </c>
      <c r="J21" s="514">
        <v>1003</v>
      </c>
      <c r="K21" s="1019">
        <v>510</v>
      </c>
      <c r="L21" s="514">
        <v>493</v>
      </c>
      <c r="M21" s="514">
        <v>9495</v>
      </c>
      <c r="N21" s="514">
        <v>4742</v>
      </c>
      <c r="O21" s="514">
        <v>0</v>
      </c>
      <c r="P21" s="1019">
        <v>0</v>
      </c>
      <c r="Q21" s="514">
        <v>0</v>
      </c>
      <c r="R21" s="514">
        <v>0</v>
      </c>
      <c r="S21" s="1012">
        <v>0</v>
      </c>
      <c r="T21" s="515">
        <v>0</v>
      </c>
      <c r="V21" s="513" t="s">
        <v>88</v>
      </c>
      <c r="W21" s="514">
        <v>199</v>
      </c>
      <c r="X21" s="514">
        <v>81</v>
      </c>
      <c r="Y21" s="514">
        <v>215</v>
      </c>
      <c r="Z21" s="514">
        <v>80</v>
      </c>
      <c r="AA21" s="514">
        <v>194</v>
      </c>
      <c r="AB21" s="514">
        <v>94</v>
      </c>
      <c r="AC21" s="514">
        <v>138</v>
      </c>
      <c r="AD21" s="514">
        <v>74</v>
      </c>
      <c r="AE21" s="514">
        <v>14</v>
      </c>
      <c r="AF21" s="1019">
        <v>9</v>
      </c>
      <c r="AG21" s="514">
        <v>5</v>
      </c>
      <c r="AH21" s="514">
        <v>760</v>
      </c>
      <c r="AI21" s="514">
        <v>334</v>
      </c>
      <c r="AJ21" s="514">
        <v>0</v>
      </c>
      <c r="AK21" s="1019">
        <v>0</v>
      </c>
      <c r="AL21" s="514">
        <v>0</v>
      </c>
      <c r="AM21" s="514">
        <v>0</v>
      </c>
      <c r="AN21" s="1012">
        <v>0</v>
      </c>
      <c r="AO21" s="515">
        <v>0</v>
      </c>
      <c r="AQ21" s="513" t="s">
        <v>88</v>
      </c>
      <c r="AR21" s="514">
        <f>SUM(AR132:AR134)</f>
        <v>68</v>
      </c>
      <c r="AS21" s="514">
        <f t="shared" ref="AS21:BC21" si="55">SUM(AS132:AS134)</f>
        <v>61</v>
      </c>
      <c r="AT21" s="514">
        <f t="shared" si="55"/>
        <v>65</v>
      </c>
      <c r="AU21" s="514">
        <f t="shared" si="55"/>
        <v>48</v>
      </c>
      <c r="AV21" s="514">
        <f t="shared" si="55"/>
        <v>40</v>
      </c>
      <c r="AW21" s="514">
        <f t="shared" si="55"/>
        <v>282</v>
      </c>
      <c r="AX21" s="514">
        <f t="shared" ref="AX21:AY21" si="56">SUM(AX132:AX134)</f>
        <v>0</v>
      </c>
      <c r="AY21" s="514">
        <f t="shared" si="56"/>
        <v>0</v>
      </c>
      <c r="AZ21" s="514">
        <f t="shared" si="55"/>
        <v>243</v>
      </c>
      <c r="BA21" s="514">
        <f t="shared" si="55"/>
        <v>15</v>
      </c>
      <c r="BB21" s="514">
        <f t="shared" si="55"/>
        <v>258</v>
      </c>
      <c r="BC21" s="515">
        <f t="shared" si="55"/>
        <v>54</v>
      </c>
      <c r="BD21" s="517"/>
      <c r="BE21" s="513" t="s">
        <v>88</v>
      </c>
      <c r="BF21" s="514">
        <f>SUM(BF132:BF134)</f>
        <v>229</v>
      </c>
      <c r="BG21" s="514">
        <f t="shared" ref="BG21:BJ21" si="57">SUM(BG132:BG134)</f>
        <v>163</v>
      </c>
      <c r="BH21" s="514">
        <f t="shared" ref="BH21" si="58">SUM(BH132:BH134)</f>
        <v>0</v>
      </c>
      <c r="BI21" s="514">
        <f t="shared" si="57"/>
        <v>18</v>
      </c>
      <c r="BJ21" s="515">
        <f t="shared" si="57"/>
        <v>1</v>
      </c>
    </row>
    <row r="22" spans="1:65" s="516" customFormat="1" ht="17.149999999999999" customHeight="1">
      <c r="A22" s="513" t="s">
        <v>92</v>
      </c>
      <c r="B22" s="514">
        <v>13948</v>
      </c>
      <c r="C22" s="514">
        <v>6918</v>
      </c>
      <c r="D22" s="514">
        <v>10979</v>
      </c>
      <c r="E22" s="514">
        <v>5406</v>
      </c>
      <c r="F22" s="514">
        <v>9704</v>
      </c>
      <c r="G22" s="514">
        <v>4395</v>
      </c>
      <c r="H22" s="514">
        <v>8291</v>
      </c>
      <c r="I22" s="514">
        <v>4218</v>
      </c>
      <c r="J22" s="514">
        <v>6134</v>
      </c>
      <c r="K22" s="1019">
        <v>3017</v>
      </c>
      <c r="L22" s="514">
        <v>3117</v>
      </c>
      <c r="M22" s="514">
        <v>49056</v>
      </c>
      <c r="N22" s="514">
        <v>24054</v>
      </c>
      <c r="O22" s="514">
        <v>25</v>
      </c>
      <c r="P22" s="1019">
        <v>13</v>
      </c>
      <c r="Q22" s="514">
        <v>12</v>
      </c>
      <c r="R22" s="514">
        <v>11</v>
      </c>
      <c r="S22" s="1012">
        <v>5</v>
      </c>
      <c r="T22" s="515">
        <v>6</v>
      </c>
      <c r="V22" s="513" t="s">
        <v>92</v>
      </c>
      <c r="W22" s="514">
        <v>1911</v>
      </c>
      <c r="X22" s="514">
        <v>884</v>
      </c>
      <c r="Y22" s="514">
        <v>1767</v>
      </c>
      <c r="Z22" s="514">
        <v>728</v>
      </c>
      <c r="AA22" s="514">
        <v>1722</v>
      </c>
      <c r="AB22" s="514">
        <v>739</v>
      </c>
      <c r="AC22" s="514">
        <v>1089</v>
      </c>
      <c r="AD22" s="514">
        <v>515</v>
      </c>
      <c r="AE22" s="514">
        <v>406</v>
      </c>
      <c r="AF22" s="1019">
        <v>218</v>
      </c>
      <c r="AG22" s="514">
        <v>188</v>
      </c>
      <c r="AH22" s="514">
        <v>6895</v>
      </c>
      <c r="AI22" s="514">
        <v>3054</v>
      </c>
      <c r="AJ22" s="514">
        <v>0</v>
      </c>
      <c r="AK22" s="1019">
        <v>0</v>
      </c>
      <c r="AL22" s="514">
        <v>0</v>
      </c>
      <c r="AM22" s="514">
        <v>0</v>
      </c>
      <c r="AN22" s="1012">
        <v>0</v>
      </c>
      <c r="AO22" s="515">
        <v>0</v>
      </c>
      <c r="AQ22" s="513" t="s">
        <v>92</v>
      </c>
      <c r="AR22" s="514">
        <f>SUM(AR136:AR138)</f>
        <v>475</v>
      </c>
      <c r="AS22" s="514">
        <f t="shared" ref="AS22:BC22" si="59">SUM(AS136:AS138)</f>
        <v>459</v>
      </c>
      <c r="AT22" s="514">
        <f t="shared" si="59"/>
        <v>457</v>
      </c>
      <c r="AU22" s="514">
        <f t="shared" si="59"/>
        <v>445</v>
      </c>
      <c r="AV22" s="514">
        <f t="shared" si="59"/>
        <v>424</v>
      </c>
      <c r="AW22" s="514">
        <f t="shared" si="59"/>
        <v>2260</v>
      </c>
      <c r="AX22" s="514">
        <f t="shared" ref="AX22:AY22" si="60">SUM(AX136:AX138)</f>
        <v>1</v>
      </c>
      <c r="AY22" s="514">
        <f t="shared" si="60"/>
        <v>1</v>
      </c>
      <c r="AZ22" s="514">
        <f t="shared" si="59"/>
        <v>1461</v>
      </c>
      <c r="BA22" s="514">
        <f t="shared" si="59"/>
        <v>147</v>
      </c>
      <c r="BB22" s="514">
        <f t="shared" si="59"/>
        <v>1608</v>
      </c>
      <c r="BC22" s="515">
        <f t="shared" si="59"/>
        <v>538</v>
      </c>
      <c r="BD22" s="517"/>
      <c r="BE22" s="513" t="s">
        <v>92</v>
      </c>
      <c r="BF22" s="514">
        <f>SUM(BF136:BF138)</f>
        <v>1331</v>
      </c>
      <c r="BG22" s="514">
        <f t="shared" ref="BG22:BJ22" si="61">SUM(BG136:BG138)</f>
        <v>803</v>
      </c>
      <c r="BH22" s="514">
        <f t="shared" ref="BH22" si="62">SUM(BH136:BH138)</f>
        <v>8</v>
      </c>
      <c r="BI22" s="514">
        <f t="shared" si="61"/>
        <v>93</v>
      </c>
      <c r="BJ22" s="515">
        <f t="shared" si="61"/>
        <v>0</v>
      </c>
    </row>
    <row r="23" spans="1:65" s="516" customFormat="1" ht="17.149999999999999" customHeight="1">
      <c r="A23" s="513" t="s">
        <v>96</v>
      </c>
      <c r="B23" s="514">
        <v>1000</v>
      </c>
      <c r="C23" s="514">
        <v>450</v>
      </c>
      <c r="D23" s="514">
        <v>803</v>
      </c>
      <c r="E23" s="514">
        <v>426</v>
      </c>
      <c r="F23" s="514">
        <v>683</v>
      </c>
      <c r="G23" s="514">
        <v>364</v>
      </c>
      <c r="H23" s="514">
        <v>542</v>
      </c>
      <c r="I23" s="514">
        <v>266</v>
      </c>
      <c r="J23" s="514">
        <v>482</v>
      </c>
      <c r="K23" s="1019">
        <v>224</v>
      </c>
      <c r="L23" s="514">
        <v>258</v>
      </c>
      <c r="M23" s="514">
        <v>3510</v>
      </c>
      <c r="N23" s="514">
        <v>1764</v>
      </c>
      <c r="O23" s="514">
        <v>0</v>
      </c>
      <c r="P23" s="1019">
        <v>0</v>
      </c>
      <c r="Q23" s="514">
        <v>0</v>
      </c>
      <c r="R23" s="514">
        <v>0</v>
      </c>
      <c r="S23" s="1012">
        <v>0</v>
      </c>
      <c r="T23" s="515">
        <v>0</v>
      </c>
      <c r="V23" s="513" t="s">
        <v>96</v>
      </c>
      <c r="W23" s="514">
        <v>77</v>
      </c>
      <c r="X23" s="514">
        <v>30</v>
      </c>
      <c r="Y23" s="514">
        <v>60</v>
      </c>
      <c r="Z23" s="514">
        <v>29</v>
      </c>
      <c r="AA23" s="514">
        <v>47</v>
      </c>
      <c r="AB23" s="514">
        <v>21</v>
      </c>
      <c r="AC23" s="514">
        <v>16</v>
      </c>
      <c r="AD23" s="514">
        <v>12</v>
      </c>
      <c r="AE23" s="514">
        <v>5</v>
      </c>
      <c r="AF23" s="1019">
        <v>3</v>
      </c>
      <c r="AG23" s="514">
        <v>2</v>
      </c>
      <c r="AH23" s="514">
        <v>205</v>
      </c>
      <c r="AI23" s="514">
        <v>94</v>
      </c>
      <c r="AJ23" s="514">
        <v>0</v>
      </c>
      <c r="AK23" s="1019">
        <v>0</v>
      </c>
      <c r="AL23" s="514">
        <v>0</v>
      </c>
      <c r="AM23" s="514">
        <v>0</v>
      </c>
      <c r="AN23" s="1012">
        <v>0</v>
      </c>
      <c r="AO23" s="515">
        <v>0</v>
      </c>
      <c r="AQ23" s="513" t="s">
        <v>96</v>
      </c>
      <c r="AR23" s="514">
        <f>SUM(AR140:AR144)</f>
        <v>22</v>
      </c>
      <c r="AS23" s="514">
        <f t="shared" ref="AS23:BC23" si="63">SUM(AS140:AS144)</f>
        <v>21</v>
      </c>
      <c r="AT23" s="514">
        <f t="shared" si="63"/>
        <v>22</v>
      </c>
      <c r="AU23" s="514">
        <f t="shared" si="63"/>
        <v>19</v>
      </c>
      <c r="AV23" s="514">
        <f t="shared" si="63"/>
        <v>13</v>
      </c>
      <c r="AW23" s="514">
        <f t="shared" si="63"/>
        <v>97</v>
      </c>
      <c r="AX23" s="514">
        <f t="shared" ref="AX23:AY23" si="64">SUM(AX140:AX144)</f>
        <v>0</v>
      </c>
      <c r="AY23" s="514">
        <f t="shared" si="64"/>
        <v>0</v>
      </c>
      <c r="AZ23" s="514">
        <f t="shared" si="63"/>
        <v>69</v>
      </c>
      <c r="BA23" s="514">
        <f t="shared" si="63"/>
        <v>3</v>
      </c>
      <c r="BB23" s="514">
        <f t="shared" si="63"/>
        <v>72</v>
      </c>
      <c r="BC23" s="515">
        <f t="shared" si="63"/>
        <v>19</v>
      </c>
      <c r="BD23" s="517"/>
      <c r="BE23" s="513" t="s">
        <v>96</v>
      </c>
      <c r="BF23" s="514">
        <f>SUM(BF140:BF144)</f>
        <v>78</v>
      </c>
      <c r="BG23" s="514">
        <f t="shared" ref="BG23:BJ23" si="65">SUM(BG140:BG144)</f>
        <v>41</v>
      </c>
      <c r="BH23" s="514">
        <f t="shared" ref="BH23" si="66">SUM(BH140:BH144)</f>
        <v>0</v>
      </c>
      <c r="BI23" s="514">
        <f t="shared" si="65"/>
        <v>5</v>
      </c>
      <c r="BJ23" s="515">
        <f t="shared" si="65"/>
        <v>8</v>
      </c>
    </row>
    <row r="24" spans="1:65" s="516" customFormat="1" ht="17.149999999999999" customHeight="1">
      <c r="A24" s="513" t="s">
        <v>102</v>
      </c>
      <c r="B24" s="514">
        <v>3804</v>
      </c>
      <c r="C24" s="514">
        <v>1969</v>
      </c>
      <c r="D24" s="514">
        <v>2854</v>
      </c>
      <c r="E24" s="514">
        <v>1400</v>
      </c>
      <c r="F24" s="514">
        <v>2507</v>
      </c>
      <c r="G24" s="514">
        <v>1278</v>
      </c>
      <c r="H24" s="514">
        <v>2040</v>
      </c>
      <c r="I24" s="514">
        <v>1037</v>
      </c>
      <c r="J24" s="514">
        <v>1570</v>
      </c>
      <c r="K24" s="1019">
        <v>728</v>
      </c>
      <c r="L24" s="514">
        <v>842</v>
      </c>
      <c r="M24" s="514">
        <v>12775</v>
      </c>
      <c r="N24" s="514">
        <v>6526</v>
      </c>
      <c r="O24" s="514">
        <v>38</v>
      </c>
      <c r="P24" s="1019">
        <v>14</v>
      </c>
      <c r="Q24" s="514">
        <v>24</v>
      </c>
      <c r="R24" s="514">
        <v>0</v>
      </c>
      <c r="S24" s="1012">
        <v>0</v>
      </c>
      <c r="T24" s="515">
        <v>0</v>
      </c>
      <c r="V24" s="513" t="s">
        <v>102</v>
      </c>
      <c r="W24" s="514">
        <v>310</v>
      </c>
      <c r="X24" s="514">
        <v>154</v>
      </c>
      <c r="Y24" s="514">
        <v>249</v>
      </c>
      <c r="Z24" s="514">
        <v>106</v>
      </c>
      <c r="AA24" s="514">
        <v>236</v>
      </c>
      <c r="AB24" s="514">
        <v>132</v>
      </c>
      <c r="AC24" s="514">
        <v>146</v>
      </c>
      <c r="AD24" s="514">
        <v>73</v>
      </c>
      <c r="AE24" s="514">
        <v>17</v>
      </c>
      <c r="AF24" s="1019">
        <v>4</v>
      </c>
      <c r="AG24" s="514">
        <v>13</v>
      </c>
      <c r="AH24" s="514">
        <v>958</v>
      </c>
      <c r="AI24" s="514">
        <v>478</v>
      </c>
      <c r="AJ24" s="514">
        <v>0</v>
      </c>
      <c r="AK24" s="1019">
        <v>0</v>
      </c>
      <c r="AL24" s="514">
        <v>0</v>
      </c>
      <c r="AM24" s="514">
        <v>0</v>
      </c>
      <c r="AN24" s="1012">
        <v>0</v>
      </c>
      <c r="AO24" s="515">
        <v>0</v>
      </c>
      <c r="AQ24" s="513" t="s">
        <v>102</v>
      </c>
      <c r="AR24" s="514">
        <f>SUM(AR151:AR155)</f>
        <v>85</v>
      </c>
      <c r="AS24" s="514">
        <f t="shared" ref="AS24:BC24" si="67">SUM(AS151:AS155)</f>
        <v>72</v>
      </c>
      <c r="AT24" s="514">
        <f t="shared" si="67"/>
        <v>71</v>
      </c>
      <c r="AU24" s="514">
        <f t="shared" si="67"/>
        <v>65</v>
      </c>
      <c r="AV24" s="514">
        <f t="shared" si="67"/>
        <v>60</v>
      </c>
      <c r="AW24" s="514">
        <f t="shared" si="67"/>
        <v>353</v>
      </c>
      <c r="AX24" s="514">
        <f t="shared" ref="AX24:AY24" si="68">SUM(AX151:AX155)</f>
        <v>1</v>
      </c>
      <c r="AY24" s="514">
        <f t="shared" si="68"/>
        <v>0</v>
      </c>
      <c r="AZ24" s="514">
        <f t="shared" si="67"/>
        <v>314</v>
      </c>
      <c r="BA24" s="514">
        <f t="shared" si="67"/>
        <v>33</v>
      </c>
      <c r="BB24" s="514">
        <f t="shared" si="67"/>
        <v>347</v>
      </c>
      <c r="BC24" s="515">
        <f t="shared" si="67"/>
        <v>76</v>
      </c>
      <c r="BD24" s="517"/>
      <c r="BE24" s="513" t="s">
        <v>102</v>
      </c>
      <c r="BF24" s="514">
        <f>SUM(BF151:BF155)</f>
        <v>370</v>
      </c>
      <c r="BG24" s="514">
        <f t="shared" ref="BG24:BJ24" si="69">SUM(BG151:BG155)</f>
        <v>253</v>
      </c>
      <c r="BH24" s="514">
        <f t="shared" ref="BH24" si="70">SUM(BH151:BH155)</f>
        <v>2</v>
      </c>
      <c r="BI24" s="514">
        <f t="shared" si="69"/>
        <v>17</v>
      </c>
      <c r="BJ24" s="515">
        <f t="shared" si="69"/>
        <v>60</v>
      </c>
    </row>
    <row r="25" spans="1:65" s="516" customFormat="1" ht="17.149999999999999" customHeight="1">
      <c r="A25" s="513" t="s">
        <v>108</v>
      </c>
      <c r="B25" s="514">
        <v>7766</v>
      </c>
      <c r="C25" s="514">
        <v>3832</v>
      </c>
      <c r="D25" s="514">
        <v>6272</v>
      </c>
      <c r="E25" s="514">
        <v>3178</v>
      </c>
      <c r="F25" s="514">
        <v>5793</v>
      </c>
      <c r="G25" s="514">
        <v>2954</v>
      </c>
      <c r="H25" s="514">
        <v>5096</v>
      </c>
      <c r="I25" s="514">
        <v>2577</v>
      </c>
      <c r="J25" s="514">
        <v>4753</v>
      </c>
      <c r="K25" s="1019">
        <v>2328</v>
      </c>
      <c r="L25" s="514">
        <v>2425</v>
      </c>
      <c r="M25" s="514">
        <v>29680</v>
      </c>
      <c r="N25" s="514">
        <v>14966</v>
      </c>
      <c r="O25" s="514">
        <v>1278</v>
      </c>
      <c r="P25" s="1019">
        <v>628</v>
      </c>
      <c r="Q25" s="514">
        <v>650</v>
      </c>
      <c r="R25" s="514">
        <v>1004</v>
      </c>
      <c r="S25" s="1012">
        <v>515</v>
      </c>
      <c r="T25" s="515">
        <v>489</v>
      </c>
      <c r="V25" s="513" t="s">
        <v>108</v>
      </c>
      <c r="W25" s="514">
        <v>589</v>
      </c>
      <c r="X25" s="514">
        <v>277</v>
      </c>
      <c r="Y25" s="514">
        <v>567</v>
      </c>
      <c r="Z25" s="514">
        <v>274</v>
      </c>
      <c r="AA25" s="514">
        <v>579</v>
      </c>
      <c r="AB25" s="514">
        <v>284</v>
      </c>
      <c r="AC25" s="514">
        <v>363</v>
      </c>
      <c r="AD25" s="514">
        <v>174</v>
      </c>
      <c r="AE25" s="514">
        <v>374</v>
      </c>
      <c r="AF25" s="1019">
        <v>196</v>
      </c>
      <c r="AG25" s="514">
        <v>178</v>
      </c>
      <c r="AH25" s="514">
        <v>2472</v>
      </c>
      <c r="AI25" s="514">
        <v>1187</v>
      </c>
      <c r="AJ25" s="514">
        <v>32</v>
      </c>
      <c r="AK25" s="1019">
        <v>12</v>
      </c>
      <c r="AL25" s="514">
        <v>20</v>
      </c>
      <c r="AM25" s="514">
        <v>13</v>
      </c>
      <c r="AN25" s="1012">
        <v>3</v>
      </c>
      <c r="AO25" s="515">
        <v>10</v>
      </c>
      <c r="AQ25" s="513" t="s">
        <v>108</v>
      </c>
      <c r="AR25" s="514">
        <f>SUM(AR157:AR160)</f>
        <v>224</v>
      </c>
      <c r="AS25" s="514">
        <f t="shared" ref="AS25:BC25" si="71">SUM(AS157:AS160)</f>
        <v>221</v>
      </c>
      <c r="AT25" s="514">
        <f t="shared" si="71"/>
        <v>216</v>
      </c>
      <c r="AU25" s="514">
        <f t="shared" si="71"/>
        <v>202</v>
      </c>
      <c r="AV25" s="514">
        <f t="shared" si="71"/>
        <v>192</v>
      </c>
      <c r="AW25" s="514">
        <f t="shared" si="71"/>
        <v>1055</v>
      </c>
      <c r="AX25" s="514">
        <f t="shared" ref="AX25:AY25" si="72">SUM(AX157:AX160)</f>
        <v>30</v>
      </c>
      <c r="AY25" s="514">
        <f t="shared" si="72"/>
        <v>25</v>
      </c>
      <c r="AZ25" s="514">
        <f t="shared" si="71"/>
        <v>658</v>
      </c>
      <c r="BA25" s="514">
        <f t="shared" si="71"/>
        <v>445</v>
      </c>
      <c r="BB25" s="514">
        <f t="shared" si="71"/>
        <v>1103</v>
      </c>
      <c r="BC25" s="515">
        <f t="shared" si="71"/>
        <v>258</v>
      </c>
      <c r="BD25" s="517"/>
      <c r="BE25" s="513" t="s">
        <v>108</v>
      </c>
      <c r="BF25" s="514">
        <f>SUM(BF157:BF160)</f>
        <v>729</v>
      </c>
      <c r="BG25" s="514">
        <f t="shared" ref="BG25:BJ25" si="73">SUM(BG157:BG160)</f>
        <v>334</v>
      </c>
      <c r="BH25" s="514">
        <f t="shared" ref="BH25" si="74">SUM(BH157:BH160)</f>
        <v>62</v>
      </c>
      <c r="BI25" s="514">
        <f t="shared" si="73"/>
        <v>34</v>
      </c>
      <c r="BJ25" s="515">
        <f t="shared" si="73"/>
        <v>72</v>
      </c>
    </row>
    <row r="26" spans="1:65" s="516" customFormat="1" ht="17.149999999999999" customHeight="1">
      <c r="A26" s="513" t="s">
        <v>113</v>
      </c>
      <c r="B26" s="514">
        <v>6121</v>
      </c>
      <c r="C26" s="514">
        <v>2942</v>
      </c>
      <c r="D26" s="514">
        <v>5300</v>
      </c>
      <c r="E26" s="514">
        <v>2636</v>
      </c>
      <c r="F26" s="514">
        <v>5120</v>
      </c>
      <c r="G26" s="514">
        <v>2522</v>
      </c>
      <c r="H26" s="514">
        <v>4630</v>
      </c>
      <c r="I26" s="514">
        <v>2279</v>
      </c>
      <c r="J26" s="514">
        <v>3730</v>
      </c>
      <c r="K26" s="1019">
        <v>1837</v>
      </c>
      <c r="L26" s="514">
        <v>1893</v>
      </c>
      <c r="M26" s="514">
        <v>24901</v>
      </c>
      <c r="N26" s="514">
        <v>12272</v>
      </c>
      <c r="O26" s="514">
        <v>0</v>
      </c>
      <c r="P26" s="1019">
        <v>0</v>
      </c>
      <c r="Q26" s="514">
        <v>0</v>
      </c>
      <c r="R26" s="514">
        <v>0</v>
      </c>
      <c r="S26" s="1012">
        <v>0</v>
      </c>
      <c r="T26" s="515">
        <v>0</v>
      </c>
      <c r="V26" s="513" t="s">
        <v>113</v>
      </c>
      <c r="W26" s="514">
        <v>535</v>
      </c>
      <c r="X26" s="514">
        <v>232</v>
      </c>
      <c r="Y26" s="514">
        <v>533</v>
      </c>
      <c r="Z26" s="514">
        <v>236</v>
      </c>
      <c r="AA26" s="514">
        <v>554</v>
      </c>
      <c r="AB26" s="514">
        <v>236</v>
      </c>
      <c r="AC26" s="514">
        <v>487</v>
      </c>
      <c r="AD26" s="514">
        <v>224</v>
      </c>
      <c r="AE26" s="514">
        <v>168</v>
      </c>
      <c r="AF26" s="1019">
        <v>85</v>
      </c>
      <c r="AG26" s="514">
        <v>83</v>
      </c>
      <c r="AH26" s="514">
        <v>2277</v>
      </c>
      <c r="AI26" s="514">
        <v>1011</v>
      </c>
      <c r="AJ26" s="514">
        <v>0</v>
      </c>
      <c r="AK26" s="1019">
        <v>0</v>
      </c>
      <c r="AL26" s="514">
        <v>0</v>
      </c>
      <c r="AM26" s="514">
        <v>0</v>
      </c>
      <c r="AN26" s="1012">
        <v>0</v>
      </c>
      <c r="AO26" s="515">
        <v>0</v>
      </c>
      <c r="AQ26" s="513" t="s">
        <v>113</v>
      </c>
      <c r="AR26" s="514">
        <f>SUM(AR162:AR168)</f>
        <v>140</v>
      </c>
      <c r="AS26" s="514">
        <f t="shared" ref="AS26:BC26" si="75">SUM(AS162:AS168)</f>
        <v>140</v>
      </c>
      <c r="AT26" s="514">
        <f t="shared" si="75"/>
        <v>141</v>
      </c>
      <c r="AU26" s="514">
        <f t="shared" si="75"/>
        <v>135</v>
      </c>
      <c r="AV26" s="514">
        <f t="shared" si="75"/>
        <v>121</v>
      </c>
      <c r="AW26" s="514">
        <f t="shared" si="75"/>
        <v>677</v>
      </c>
      <c r="AX26" s="514">
        <f t="shared" ref="AX26:AY26" si="76">SUM(AX162:AX168)</f>
        <v>0</v>
      </c>
      <c r="AY26" s="514">
        <f t="shared" si="76"/>
        <v>0</v>
      </c>
      <c r="AZ26" s="514">
        <f t="shared" si="75"/>
        <v>547</v>
      </c>
      <c r="BA26" s="514">
        <f t="shared" si="75"/>
        <v>118</v>
      </c>
      <c r="BB26" s="514">
        <f t="shared" si="75"/>
        <v>665</v>
      </c>
      <c r="BC26" s="515">
        <f t="shared" si="75"/>
        <v>132</v>
      </c>
      <c r="BD26" s="517"/>
      <c r="BE26" s="513" t="s">
        <v>113</v>
      </c>
      <c r="BF26" s="514">
        <f>SUM(BF162:BF168)</f>
        <v>652</v>
      </c>
      <c r="BG26" s="514">
        <f t="shared" ref="BG26:BJ26" si="77">SUM(BG162:BG168)</f>
        <v>399</v>
      </c>
      <c r="BH26" s="514">
        <f t="shared" ref="BH26" si="78">SUM(BH162:BH168)</f>
        <v>0</v>
      </c>
      <c r="BI26" s="514">
        <f t="shared" si="77"/>
        <v>56</v>
      </c>
      <c r="BJ26" s="515">
        <f t="shared" si="77"/>
        <v>9</v>
      </c>
    </row>
    <row r="27" spans="1:65" s="516" customFormat="1" ht="17.149999999999999" customHeight="1">
      <c r="A27" s="513" t="s">
        <v>121</v>
      </c>
      <c r="B27" s="514">
        <v>28261</v>
      </c>
      <c r="C27" s="514">
        <v>13692</v>
      </c>
      <c r="D27" s="514">
        <v>22797</v>
      </c>
      <c r="E27" s="514">
        <v>11095</v>
      </c>
      <c r="F27" s="514">
        <v>20881</v>
      </c>
      <c r="G27" s="514">
        <v>10158</v>
      </c>
      <c r="H27" s="514">
        <v>17187</v>
      </c>
      <c r="I27" s="514">
        <v>8454</v>
      </c>
      <c r="J27" s="514">
        <v>13014</v>
      </c>
      <c r="K27" s="1019">
        <v>6473</v>
      </c>
      <c r="L27" s="514">
        <v>6541</v>
      </c>
      <c r="M27" s="514">
        <v>102140</v>
      </c>
      <c r="N27" s="514">
        <v>49940</v>
      </c>
      <c r="O27" s="514">
        <v>199</v>
      </c>
      <c r="P27" s="1019">
        <v>91</v>
      </c>
      <c r="Q27" s="514">
        <v>108</v>
      </c>
      <c r="R27" s="514">
        <v>199</v>
      </c>
      <c r="S27" s="1012">
        <v>98</v>
      </c>
      <c r="T27" s="515">
        <v>101</v>
      </c>
      <c r="V27" s="513" t="s">
        <v>121</v>
      </c>
      <c r="W27" s="514">
        <v>3646</v>
      </c>
      <c r="X27" s="514">
        <v>1598</v>
      </c>
      <c r="Y27" s="514">
        <v>3354</v>
      </c>
      <c r="Z27" s="514">
        <v>1453</v>
      </c>
      <c r="AA27" s="514">
        <v>3195</v>
      </c>
      <c r="AB27" s="514">
        <v>1436</v>
      </c>
      <c r="AC27" s="514">
        <v>1822</v>
      </c>
      <c r="AD27" s="514">
        <v>847</v>
      </c>
      <c r="AE27" s="514">
        <v>912</v>
      </c>
      <c r="AF27" s="1019">
        <v>445</v>
      </c>
      <c r="AG27" s="514">
        <v>467</v>
      </c>
      <c r="AH27" s="514">
        <v>12929</v>
      </c>
      <c r="AI27" s="514">
        <v>5801</v>
      </c>
      <c r="AJ27" s="514">
        <v>5</v>
      </c>
      <c r="AK27" s="1019">
        <v>0</v>
      </c>
      <c r="AL27" s="514">
        <v>5</v>
      </c>
      <c r="AM27" s="514">
        <v>6</v>
      </c>
      <c r="AN27" s="1012">
        <v>2</v>
      </c>
      <c r="AO27" s="515">
        <v>4</v>
      </c>
      <c r="AQ27" s="513" t="s">
        <v>121</v>
      </c>
      <c r="AR27" s="514">
        <f>SUM(AR170:AR176)</f>
        <v>916</v>
      </c>
      <c r="AS27" s="514">
        <f t="shared" ref="AS27:BC27" si="79">SUM(AS170:AS176)</f>
        <v>906</v>
      </c>
      <c r="AT27" s="514">
        <f t="shared" si="79"/>
        <v>893</v>
      </c>
      <c r="AU27" s="514">
        <f t="shared" si="79"/>
        <v>881</v>
      </c>
      <c r="AV27" s="514">
        <f t="shared" si="79"/>
        <v>854</v>
      </c>
      <c r="AW27" s="514">
        <f t="shared" si="79"/>
        <v>4450</v>
      </c>
      <c r="AX27" s="514">
        <f t="shared" ref="AX27:AY27" si="80">SUM(AX170:AX176)</f>
        <v>7</v>
      </c>
      <c r="AY27" s="514">
        <f t="shared" si="80"/>
        <v>6</v>
      </c>
      <c r="AZ27" s="514">
        <f t="shared" si="79"/>
        <v>2875</v>
      </c>
      <c r="BA27" s="514">
        <f t="shared" si="79"/>
        <v>254</v>
      </c>
      <c r="BB27" s="514">
        <f t="shared" si="79"/>
        <v>3129</v>
      </c>
      <c r="BC27" s="515">
        <f t="shared" si="79"/>
        <v>993</v>
      </c>
      <c r="BD27" s="517"/>
      <c r="BE27" s="513" t="s">
        <v>121</v>
      </c>
      <c r="BF27" s="514">
        <f>SUM(BF170:BF176)</f>
        <v>2604</v>
      </c>
      <c r="BG27" s="514">
        <f t="shared" ref="BG27:BJ27" si="81">SUM(BG170:BG176)</f>
        <v>1499</v>
      </c>
      <c r="BH27" s="514">
        <f t="shared" ref="BH27" si="82">SUM(BH170:BH176)</f>
        <v>38</v>
      </c>
      <c r="BI27" s="514">
        <f t="shared" si="81"/>
        <v>343</v>
      </c>
      <c r="BJ27" s="515">
        <f t="shared" si="81"/>
        <v>26</v>
      </c>
    </row>
    <row r="28" spans="1:65" s="516" customFormat="1" ht="17.149999999999999" customHeight="1">
      <c r="A28" s="513" t="s">
        <v>129</v>
      </c>
      <c r="B28" s="514">
        <v>5285</v>
      </c>
      <c r="C28" s="514">
        <v>2552</v>
      </c>
      <c r="D28" s="514">
        <v>3988</v>
      </c>
      <c r="E28" s="514">
        <v>1931</v>
      </c>
      <c r="F28" s="514">
        <v>3608</v>
      </c>
      <c r="G28" s="514">
        <v>1739</v>
      </c>
      <c r="H28" s="514">
        <v>2986</v>
      </c>
      <c r="I28" s="514">
        <v>1496</v>
      </c>
      <c r="J28" s="514">
        <v>2259</v>
      </c>
      <c r="K28" s="1019">
        <v>1082</v>
      </c>
      <c r="L28" s="514">
        <v>1177</v>
      </c>
      <c r="M28" s="514">
        <v>18126</v>
      </c>
      <c r="N28" s="514">
        <v>8895</v>
      </c>
      <c r="O28" s="514">
        <v>0</v>
      </c>
      <c r="P28" s="1019">
        <v>0</v>
      </c>
      <c r="Q28" s="514">
        <v>0</v>
      </c>
      <c r="R28" s="514">
        <v>0</v>
      </c>
      <c r="S28" s="1012">
        <v>0</v>
      </c>
      <c r="T28" s="515">
        <v>0</v>
      </c>
      <c r="V28" s="513" t="s">
        <v>129</v>
      </c>
      <c r="W28" s="514">
        <v>637</v>
      </c>
      <c r="X28" s="514">
        <v>285</v>
      </c>
      <c r="Y28" s="514">
        <v>590</v>
      </c>
      <c r="Z28" s="514">
        <v>280</v>
      </c>
      <c r="AA28" s="514">
        <v>461</v>
      </c>
      <c r="AB28" s="514">
        <v>233</v>
      </c>
      <c r="AC28" s="514">
        <v>279</v>
      </c>
      <c r="AD28" s="514">
        <v>145</v>
      </c>
      <c r="AE28" s="514">
        <v>121</v>
      </c>
      <c r="AF28" s="1019">
        <v>60</v>
      </c>
      <c r="AG28" s="514">
        <v>61</v>
      </c>
      <c r="AH28" s="514">
        <v>2088</v>
      </c>
      <c r="AI28" s="514">
        <v>1004</v>
      </c>
      <c r="AJ28" s="514">
        <v>0</v>
      </c>
      <c r="AK28" s="1019">
        <v>0</v>
      </c>
      <c r="AL28" s="514">
        <v>0</v>
      </c>
      <c r="AM28" s="514">
        <v>0</v>
      </c>
      <c r="AN28" s="1012">
        <v>0</v>
      </c>
      <c r="AO28" s="515">
        <v>0</v>
      </c>
      <c r="AQ28" s="513" t="s">
        <v>129</v>
      </c>
      <c r="AR28" s="514">
        <f t="shared" ref="AR28:BC28" si="83">SUM(AR178:AR183)</f>
        <v>125</v>
      </c>
      <c r="AS28" s="514">
        <f t="shared" si="83"/>
        <v>120</v>
      </c>
      <c r="AT28" s="514">
        <f t="shared" si="83"/>
        <v>116</v>
      </c>
      <c r="AU28" s="514">
        <f t="shared" si="83"/>
        <v>106</v>
      </c>
      <c r="AV28" s="514">
        <f t="shared" si="83"/>
        <v>91</v>
      </c>
      <c r="AW28" s="514">
        <f t="shared" si="83"/>
        <v>558</v>
      </c>
      <c r="AX28" s="514">
        <f t="shared" ref="AX28:AY28" si="84">SUM(AX178:AX183)</f>
        <v>0</v>
      </c>
      <c r="AY28" s="514">
        <f t="shared" si="84"/>
        <v>0</v>
      </c>
      <c r="AZ28" s="514">
        <f t="shared" si="83"/>
        <v>520</v>
      </c>
      <c r="BA28" s="514">
        <f t="shared" si="83"/>
        <v>39</v>
      </c>
      <c r="BB28" s="514">
        <f t="shared" si="83"/>
        <v>559</v>
      </c>
      <c r="BC28" s="515">
        <f t="shared" si="83"/>
        <v>131</v>
      </c>
      <c r="BD28" s="517"/>
      <c r="BE28" s="513" t="s">
        <v>129</v>
      </c>
      <c r="BF28" s="514">
        <f>SUM(BF178:BF183)</f>
        <v>475</v>
      </c>
      <c r="BG28" s="514">
        <f t="shared" ref="BG28:BJ28" si="85">SUM(BG178:BG183)</f>
        <v>250</v>
      </c>
      <c r="BH28" s="514">
        <f t="shared" ref="BH28" si="86">SUM(BH178:BH183)</f>
        <v>0</v>
      </c>
      <c r="BI28" s="514">
        <f t="shared" si="85"/>
        <v>39</v>
      </c>
      <c r="BJ28" s="515">
        <f t="shared" si="85"/>
        <v>71</v>
      </c>
    </row>
    <row r="29" spans="1:65" ht="17.149999999999999" customHeight="1" thickBot="1">
      <c r="A29" s="518" t="s">
        <v>315</v>
      </c>
      <c r="B29" s="519">
        <v>211810</v>
      </c>
      <c r="C29" s="519">
        <v>104101</v>
      </c>
      <c r="D29" s="519">
        <v>169109</v>
      </c>
      <c r="E29" s="519">
        <v>84263</v>
      </c>
      <c r="F29" s="519">
        <v>159015</v>
      </c>
      <c r="G29" s="519">
        <v>78747</v>
      </c>
      <c r="H29" s="519">
        <v>131746</v>
      </c>
      <c r="I29" s="519">
        <v>65737</v>
      </c>
      <c r="J29" s="519">
        <v>105659</v>
      </c>
      <c r="K29" s="1019">
        <v>52005</v>
      </c>
      <c r="L29" s="519">
        <v>53654</v>
      </c>
      <c r="M29" s="519">
        <v>777339</v>
      </c>
      <c r="N29" s="519">
        <v>386502</v>
      </c>
      <c r="O29" s="519">
        <v>2400</v>
      </c>
      <c r="P29" s="1019">
        <v>1163</v>
      </c>
      <c r="Q29" s="519">
        <v>1237</v>
      </c>
      <c r="R29" s="519">
        <v>1862</v>
      </c>
      <c r="S29" s="1013">
        <v>951</v>
      </c>
      <c r="T29" s="520">
        <v>911</v>
      </c>
      <c r="V29" s="518" t="s">
        <v>315</v>
      </c>
      <c r="W29" s="519">
        <v>19336</v>
      </c>
      <c r="X29" s="519">
        <v>8779</v>
      </c>
      <c r="Y29" s="519">
        <v>18679</v>
      </c>
      <c r="Z29" s="519">
        <v>8127</v>
      </c>
      <c r="AA29" s="519">
        <v>18546</v>
      </c>
      <c r="AB29" s="519">
        <v>8456</v>
      </c>
      <c r="AC29" s="519">
        <v>10924</v>
      </c>
      <c r="AD29" s="519">
        <v>5090</v>
      </c>
      <c r="AE29" s="519">
        <v>4675</v>
      </c>
      <c r="AF29" s="1019">
        <v>2392</v>
      </c>
      <c r="AG29" s="519">
        <v>2283</v>
      </c>
      <c r="AH29" s="519">
        <v>72160</v>
      </c>
      <c r="AI29" s="519">
        <v>32735</v>
      </c>
      <c r="AJ29" s="519">
        <v>63</v>
      </c>
      <c r="AK29" s="1020">
        <v>25</v>
      </c>
      <c r="AL29" s="519">
        <v>38</v>
      </c>
      <c r="AM29" s="519">
        <v>35</v>
      </c>
      <c r="AN29" s="1013">
        <v>18</v>
      </c>
      <c r="AO29" s="520">
        <v>17</v>
      </c>
      <c r="AQ29" s="518" t="s">
        <v>315</v>
      </c>
      <c r="AR29" s="519">
        <f>SUM(AR7:AR28)</f>
        <v>6270</v>
      </c>
      <c r="AS29" s="519">
        <f t="shared" ref="AS29:BC29" si="87">SUM(AS7:AS28)</f>
        <v>6019</v>
      </c>
      <c r="AT29" s="519">
        <f t="shared" si="87"/>
        <v>5967</v>
      </c>
      <c r="AU29" s="519">
        <f t="shared" si="87"/>
        <v>5456</v>
      </c>
      <c r="AV29" s="519">
        <f t="shared" si="87"/>
        <v>5131</v>
      </c>
      <c r="AW29" s="519">
        <f t="shared" si="87"/>
        <v>28843</v>
      </c>
      <c r="AX29" s="519">
        <f>SUM(AX7:AX28)</f>
        <v>72</v>
      </c>
      <c r="AY29" s="519">
        <f>SUM(AY7:AY28)</f>
        <v>53</v>
      </c>
      <c r="AZ29" s="519">
        <f>SUM(AZ7:AZ28)</f>
        <v>24890</v>
      </c>
      <c r="BA29" s="519">
        <f t="shared" si="87"/>
        <v>2716</v>
      </c>
      <c r="BB29" s="519">
        <f t="shared" si="87"/>
        <v>27606</v>
      </c>
      <c r="BC29" s="520">
        <f t="shared" si="87"/>
        <v>6351</v>
      </c>
      <c r="BE29" s="518" t="s">
        <v>315</v>
      </c>
      <c r="BF29" s="519">
        <f>SUM(BF7:BF28)</f>
        <v>21548</v>
      </c>
      <c r="BG29" s="519">
        <f t="shared" ref="BG29:BJ29" si="88">SUM(BG7:BG28)</f>
        <v>15076</v>
      </c>
      <c r="BH29" s="519">
        <f t="shared" ref="BH29" si="89">SUM(BH7:BH28)</f>
        <v>191</v>
      </c>
      <c r="BI29" s="519">
        <f t="shared" si="88"/>
        <v>2269</v>
      </c>
      <c r="BJ29" s="520">
        <f t="shared" si="88"/>
        <v>3752</v>
      </c>
    </row>
    <row r="30" spans="1:65" ht="16.5" customHeight="1">
      <c r="A30" s="1281" t="s">
        <v>437</v>
      </c>
      <c r="B30" s="1281"/>
      <c r="C30" s="1281"/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  <c r="O30" s="1281"/>
      <c r="P30" s="1281"/>
      <c r="Q30" s="1281"/>
      <c r="R30" s="1281"/>
      <c r="S30" s="1281"/>
      <c r="T30" s="1281"/>
      <c r="U30" s="76"/>
      <c r="V30" s="1281" t="s">
        <v>441</v>
      </c>
      <c r="W30" s="1281"/>
      <c r="X30" s="1281"/>
      <c r="Y30" s="1281"/>
      <c r="Z30" s="1281"/>
      <c r="AA30" s="1281"/>
      <c r="AB30" s="1281"/>
      <c r="AC30" s="1281"/>
      <c r="AD30" s="1281"/>
      <c r="AE30" s="1281"/>
      <c r="AF30" s="1281"/>
      <c r="AG30" s="1281"/>
      <c r="AH30" s="1281"/>
      <c r="AI30" s="1281"/>
      <c r="AJ30" s="1281"/>
      <c r="AK30" s="1281"/>
      <c r="AL30" s="1281"/>
      <c r="AM30" s="1281"/>
      <c r="AN30" s="1281"/>
      <c r="AO30" s="1281"/>
      <c r="AP30" s="76"/>
      <c r="AQ30" s="1281" t="s">
        <v>444</v>
      </c>
      <c r="AR30" s="1281"/>
      <c r="AS30" s="1281"/>
      <c r="AT30" s="1281"/>
      <c r="AU30" s="1281"/>
      <c r="AV30" s="1281"/>
      <c r="AW30" s="1281"/>
      <c r="AX30" s="1281"/>
      <c r="AY30" s="1281"/>
      <c r="AZ30" s="1281"/>
      <c r="BA30" s="1281"/>
      <c r="BB30" s="1281"/>
      <c r="BC30" s="1281"/>
      <c r="BD30" s="117"/>
      <c r="BE30" s="1289" t="s">
        <v>447</v>
      </c>
      <c r="BF30" s="1289"/>
      <c r="BG30" s="1289"/>
      <c r="BH30" s="1289"/>
      <c r="BI30" s="1289"/>
      <c r="BJ30" s="1289"/>
      <c r="BK30" s="76"/>
      <c r="BL30" s="76"/>
      <c r="BM30" s="76"/>
    </row>
    <row r="31" spans="1:65" ht="13.5" customHeight="1" thickBot="1">
      <c r="A31" s="1282" t="s">
        <v>293</v>
      </c>
      <c r="B31" s="1282"/>
      <c r="C31" s="1282"/>
      <c r="D31" s="1282"/>
      <c r="E31" s="1282"/>
      <c r="F31" s="1282"/>
      <c r="G31" s="1282"/>
      <c r="H31" s="1282"/>
      <c r="I31" s="1282"/>
      <c r="J31" s="1282"/>
      <c r="K31" s="1282"/>
      <c r="L31" s="1282"/>
      <c r="M31" s="1282"/>
      <c r="N31" s="1282"/>
      <c r="O31" s="1282"/>
      <c r="P31" s="1282"/>
      <c r="Q31" s="1282"/>
      <c r="R31" s="1282"/>
      <c r="S31" s="1282"/>
      <c r="T31" s="1282"/>
      <c r="U31" s="54"/>
      <c r="V31" s="1282" t="s">
        <v>293</v>
      </c>
      <c r="W31" s="1282"/>
      <c r="X31" s="1282"/>
      <c r="Y31" s="1282"/>
      <c r="Z31" s="1282"/>
      <c r="AA31" s="1282"/>
      <c r="AB31" s="1282"/>
      <c r="AC31" s="1282"/>
      <c r="AD31" s="1282"/>
      <c r="AE31" s="1282"/>
      <c r="AF31" s="1282"/>
      <c r="AG31" s="1282"/>
      <c r="AH31" s="1282"/>
      <c r="AI31" s="1282"/>
      <c r="AJ31" s="1282"/>
      <c r="AK31" s="1282"/>
      <c r="AL31" s="1282"/>
      <c r="AM31" s="1282"/>
      <c r="AN31" s="1282"/>
      <c r="AO31" s="1282"/>
      <c r="AP31" s="54"/>
      <c r="AQ31" s="1282" t="s">
        <v>293</v>
      </c>
      <c r="AR31" s="1282"/>
      <c r="AS31" s="1282"/>
      <c r="AT31" s="1282"/>
      <c r="AU31" s="1282"/>
      <c r="AV31" s="1282"/>
      <c r="AW31" s="1282"/>
      <c r="AX31" s="1282"/>
      <c r="AY31" s="1282"/>
      <c r="AZ31" s="1282"/>
      <c r="BA31" s="1282"/>
      <c r="BB31" s="1282"/>
      <c r="BC31" s="1282"/>
      <c r="BD31" s="54"/>
      <c r="BE31" s="1282" t="s">
        <v>293</v>
      </c>
      <c r="BF31" s="1282"/>
      <c r="BG31" s="1282"/>
      <c r="BH31" s="1282"/>
      <c r="BI31" s="1282"/>
      <c r="BJ31" s="1282"/>
      <c r="BK31" s="54"/>
      <c r="BL31" s="54"/>
      <c r="BM31" s="54"/>
    </row>
    <row r="32" spans="1:65" ht="12.75" hidden="1" customHeight="1" thickBot="1">
      <c r="A32" s="644"/>
      <c r="B32" s="644"/>
      <c r="C32" s="644"/>
      <c r="D32" s="644"/>
      <c r="E32" s="644"/>
      <c r="F32" s="644"/>
      <c r="G32" s="644"/>
      <c r="H32" s="644"/>
      <c r="I32" s="644"/>
      <c r="J32" s="644"/>
      <c r="K32" s="1031"/>
      <c r="L32" s="644"/>
      <c r="M32" s="644"/>
      <c r="N32" s="644"/>
      <c r="O32" s="646"/>
      <c r="P32" s="976"/>
      <c r="Q32" s="644"/>
      <c r="R32" s="644"/>
      <c r="S32" s="975"/>
      <c r="T32" s="644"/>
      <c r="U32" s="54"/>
      <c r="V32" s="644"/>
      <c r="W32" s="644"/>
      <c r="X32" s="644"/>
      <c r="Y32" s="644"/>
      <c r="Z32" s="644"/>
      <c r="AA32" s="644"/>
      <c r="AB32" s="644"/>
      <c r="AC32" s="644"/>
      <c r="AD32" s="644"/>
      <c r="AE32" s="644"/>
      <c r="AF32" s="1031"/>
      <c r="AG32" s="644"/>
      <c r="AH32" s="644"/>
      <c r="AI32" s="644"/>
      <c r="AJ32" s="644"/>
      <c r="AK32" s="975"/>
      <c r="AL32" s="644"/>
      <c r="AM32" s="644"/>
      <c r="AN32" s="975"/>
      <c r="AO32" s="644"/>
      <c r="AP32" s="54"/>
      <c r="AQ32" s="644"/>
      <c r="AR32" s="644"/>
      <c r="AS32" s="644"/>
      <c r="AT32" s="644"/>
      <c r="AU32" s="644"/>
      <c r="AV32" s="644"/>
      <c r="AW32" s="644"/>
      <c r="AX32" s="644"/>
      <c r="AY32" s="644"/>
      <c r="AZ32" s="644"/>
      <c r="BA32" s="644"/>
      <c r="BB32" s="644"/>
      <c r="BC32" s="644"/>
      <c r="BD32" s="54"/>
      <c r="BE32" s="644"/>
      <c r="BF32" s="644"/>
      <c r="BG32" s="644"/>
      <c r="BH32" s="644"/>
      <c r="BI32" s="644"/>
      <c r="BJ32" s="644"/>
      <c r="BK32" s="54"/>
      <c r="BL32" s="54"/>
      <c r="BM32" s="54"/>
    </row>
    <row r="33" spans="1:65" ht="38.25" customHeight="1">
      <c r="A33" s="1287" t="s">
        <v>0</v>
      </c>
      <c r="B33" s="1283" t="s">
        <v>352</v>
      </c>
      <c r="C33" s="1285"/>
      <c r="D33" s="1283" t="s">
        <v>353</v>
      </c>
      <c r="E33" s="1285"/>
      <c r="F33" s="1283" t="s">
        <v>354</v>
      </c>
      <c r="G33" s="1285"/>
      <c r="H33" s="1283" t="s">
        <v>355</v>
      </c>
      <c r="I33" s="1285"/>
      <c r="J33" s="1283" t="s">
        <v>356</v>
      </c>
      <c r="K33" s="1284"/>
      <c r="L33" s="1285"/>
      <c r="M33" s="1139" t="s">
        <v>386</v>
      </c>
      <c r="N33" s="1140"/>
      <c r="O33" s="1139" t="s">
        <v>387</v>
      </c>
      <c r="P33" s="1130"/>
      <c r="Q33" s="1140"/>
      <c r="R33" s="1139" t="s">
        <v>388</v>
      </c>
      <c r="S33" s="1130"/>
      <c r="T33" s="1141"/>
      <c r="V33" s="1291" t="s">
        <v>0</v>
      </c>
      <c r="W33" s="1283" t="s">
        <v>352</v>
      </c>
      <c r="X33" s="1285"/>
      <c r="Y33" s="1283" t="s">
        <v>353</v>
      </c>
      <c r="Z33" s="1285"/>
      <c r="AA33" s="1283" t="s">
        <v>354</v>
      </c>
      <c r="AB33" s="1285"/>
      <c r="AC33" s="1283" t="s">
        <v>355</v>
      </c>
      <c r="AD33" s="1285"/>
      <c r="AE33" s="1283" t="s">
        <v>356</v>
      </c>
      <c r="AF33" s="1284"/>
      <c r="AG33" s="1285"/>
      <c r="AH33" s="1139" t="s">
        <v>386</v>
      </c>
      <c r="AI33" s="1140"/>
      <c r="AJ33" s="1139" t="s">
        <v>387</v>
      </c>
      <c r="AK33" s="1130"/>
      <c r="AL33" s="1140"/>
      <c r="AM33" s="1139" t="s">
        <v>388</v>
      </c>
      <c r="AN33" s="1130"/>
      <c r="AO33" s="1141"/>
      <c r="AP33" s="54"/>
      <c r="AQ33" s="1291" t="s">
        <v>0</v>
      </c>
      <c r="AR33" s="1295" t="s">
        <v>322</v>
      </c>
      <c r="AS33" s="1297"/>
      <c r="AT33" s="1297"/>
      <c r="AU33" s="1297"/>
      <c r="AV33" s="1297"/>
      <c r="AW33" s="1297"/>
      <c r="AX33" s="1297"/>
      <c r="AY33" s="1298"/>
      <c r="AZ33" s="330" t="s">
        <v>323</v>
      </c>
      <c r="BA33" s="330"/>
      <c r="BB33" s="330"/>
      <c r="BC33" s="1293" t="s">
        <v>324</v>
      </c>
      <c r="BD33" s="54"/>
      <c r="BE33" s="1287" t="s">
        <v>0</v>
      </c>
      <c r="BF33" s="1295" t="s">
        <v>269</v>
      </c>
      <c r="BG33" s="1297"/>
      <c r="BH33" s="1298"/>
      <c r="BI33" s="1295" t="s">
        <v>257</v>
      </c>
      <c r="BJ33" s="1296"/>
      <c r="BK33" s="54"/>
      <c r="BL33" s="54"/>
      <c r="BM33" s="54"/>
    </row>
    <row r="34" spans="1:65" ht="37.5" customHeight="1">
      <c r="A34" s="1288"/>
      <c r="B34" s="323" t="s">
        <v>313</v>
      </c>
      <c r="C34" s="323" t="s">
        <v>314</v>
      </c>
      <c r="D34" s="323" t="s">
        <v>313</v>
      </c>
      <c r="E34" s="323" t="s">
        <v>314</v>
      </c>
      <c r="F34" s="323" t="s">
        <v>313</v>
      </c>
      <c r="G34" s="323" t="s">
        <v>314</v>
      </c>
      <c r="H34" s="323" t="s">
        <v>313</v>
      </c>
      <c r="I34" s="323" t="s">
        <v>314</v>
      </c>
      <c r="J34" s="323" t="s">
        <v>313</v>
      </c>
      <c r="K34" s="989"/>
      <c r="L34" s="323" t="s">
        <v>314</v>
      </c>
      <c r="M34" s="323" t="s">
        <v>313</v>
      </c>
      <c r="N34" s="323" t="s">
        <v>314</v>
      </c>
      <c r="O34" s="323" t="s">
        <v>313</v>
      </c>
      <c r="P34" s="989"/>
      <c r="Q34" s="323" t="s">
        <v>314</v>
      </c>
      <c r="R34" s="323" t="s">
        <v>313</v>
      </c>
      <c r="S34" s="977"/>
      <c r="T34" s="324" t="s">
        <v>314</v>
      </c>
      <c r="V34" s="1292"/>
      <c r="W34" s="323" t="s">
        <v>313</v>
      </c>
      <c r="X34" s="323" t="s">
        <v>314</v>
      </c>
      <c r="Y34" s="323" t="s">
        <v>313</v>
      </c>
      <c r="Z34" s="323" t="s">
        <v>314</v>
      </c>
      <c r="AA34" s="323" t="s">
        <v>313</v>
      </c>
      <c r="AB34" s="323" t="s">
        <v>314</v>
      </c>
      <c r="AC34" s="323" t="s">
        <v>313</v>
      </c>
      <c r="AD34" s="323" t="s">
        <v>314</v>
      </c>
      <c r="AE34" s="323" t="s">
        <v>313</v>
      </c>
      <c r="AF34" s="989"/>
      <c r="AG34" s="323" t="s">
        <v>314</v>
      </c>
      <c r="AH34" s="323" t="s">
        <v>313</v>
      </c>
      <c r="AI34" s="323" t="s">
        <v>314</v>
      </c>
      <c r="AJ34" s="323" t="s">
        <v>313</v>
      </c>
      <c r="AK34" s="989"/>
      <c r="AL34" s="323" t="s">
        <v>314</v>
      </c>
      <c r="AM34" s="323" t="s">
        <v>313</v>
      </c>
      <c r="AN34" s="977"/>
      <c r="AO34" s="324" t="s">
        <v>314</v>
      </c>
      <c r="AQ34" s="1292"/>
      <c r="AR34" s="323" t="s">
        <v>352</v>
      </c>
      <c r="AS34" s="323" t="s">
        <v>353</v>
      </c>
      <c r="AT34" s="323" t="s">
        <v>354</v>
      </c>
      <c r="AU34" s="323" t="s">
        <v>355</v>
      </c>
      <c r="AV34" s="323" t="s">
        <v>356</v>
      </c>
      <c r="AW34" s="323" t="s">
        <v>385</v>
      </c>
      <c r="AX34" s="323" t="s">
        <v>387</v>
      </c>
      <c r="AY34" s="323" t="s">
        <v>388</v>
      </c>
      <c r="AZ34" s="323" t="s">
        <v>474</v>
      </c>
      <c r="BA34" s="323" t="s">
        <v>475</v>
      </c>
      <c r="BB34" s="323" t="s">
        <v>1</v>
      </c>
      <c r="BC34" s="1294"/>
      <c r="BE34" s="1288"/>
      <c r="BF34" s="323" t="s">
        <v>1</v>
      </c>
      <c r="BG34" s="323" t="s">
        <v>262</v>
      </c>
      <c r="BH34" s="323" t="s">
        <v>477</v>
      </c>
      <c r="BI34" s="323" t="s">
        <v>263</v>
      </c>
      <c r="BJ34" s="324" t="s">
        <v>264</v>
      </c>
    </row>
    <row r="35" spans="1:65" ht="17.149999999999999" customHeight="1">
      <c r="A35" s="521" t="s">
        <v>2</v>
      </c>
      <c r="B35" s="522"/>
      <c r="C35" s="522"/>
      <c r="D35" s="522"/>
      <c r="E35" s="522"/>
      <c r="F35" s="522"/>
      <c r="G35" s="522"/>
      <c r="H35" s="522"/>
      <c r="I35" s="522"/>
      <c r="J35" s="522"/>
      <c r="K35" s="1021"/>
      <c r="L35" s="522"/>
      <c r="M35" s="522"/>
      <c r="N35" s="522"/>
      <c r="O35" s="522"/>
      <c r="P35" s="1021"/>
      <c r="Q35" s="522"/>
      <c r="R35" s="522"/>
      <c r="S35" s="1014"/>
      <c r="T35" s="523"/>
      <c r="U35" s="524"/>
      <c r="V35" s="525" t="s">
        <v>2</v>
      </c>
      <c r="W35" s="522"/>
      <c r="X35" s="522"/>
      <c r="Y35" s="522"/>
      <c r="Z35" s="522"/>
      <c r="AA35" s="522"/>
      <c r="AB35" s="522"/>
      <c r="AC35" s="522"/>
      <c r="AD35" s="522"/>
      <c r="AE35" s="522"/>
      <c r="AF35" s="1021"/>
      <c r="AG35" s="522"/>
      <c r="AH35" s="522"/>
      <c r="AI35" s="522"/>
      <c r="AJ35" s="522"/>
      <c r="AK35" s="1021"/>
      <c r="AL35" s="522"/>
      <c r="AM35" s="522"/>
      <c r="AN35" s="1014"/>
      <c r="AO35" s="523"/>
      <c r="AP35" s="524"/>
      <c r="AQ35" s="525" t="s">
        <v>2</v>
      </c>
      <c r="AR35" s="522"/>
      <c r="AS35" s="522"/>
      <c r="AT35" s="522"/>
      <c r="AU35" s="522"/>
      <c r="AV35" s="522"/>
      <c r="AW35" s="522"/>
      <c r="AX35" s="522"/>
      <c r="AY35" s="522"/>
      <c r="AZ35" s="522"/>
      <c r="BA35" s="522"/>
      <c r="BB35" s="522"/>
      <c r="BC35" s="523"/>
      <c r="BD35" s="526"/>
      <c r="BE35" s="334" t="s">
        <v>266</v>
      </c>
      <c r="BF35" s="118"/>
      <c r="BG35" s="118"/>
      <c r="BH35" s="118"/>
      <c r="BI35" s="118"/>
      <c r="BJ35" s="335"/>
    </row>
    <row r="36" spans="1:65" ht="17.149999999999999" customHeight="1">
      <c r="A36" s="527" t="s">
        <v>3</v>
      </c>
      <c r="B36" s="528">
        <v>2091</v>
      </c>
      <c r="C36" s="528">
        <v>1033</v>
      </c>
      <c r="D36" s="528">
        <v>1829</v>
      </c>
      <c r="E36" s="528">
        <v>919</v>
      </c>
      <c r="F36" s="528">
        <v>1736</v>
      </c>
      <c r="G36" s="528">
        <v>842</v>
      </c>
      <c r="H36" s="528">
        <v>1681</v>
      </c>
      <c r="I36" s="528">
        <v>836</v>
      </c>
      <c r="J36" s="529">
        <v>1442</v>
      </c>
      <c r="K36" s="269"/>
      <c r="L36" s="124">
        <v>720</v>
      </c>
      <c r="M36" s="124">
        <f>+B36+D36+F36+H36+J36</f>
        <v>8779</v>
      </c>
      <c r="N36" s="530">
        <f>+C36+E36+G36+I36+L36</f>
        <v>4350</v>
      </c>
      <c r="O36" s="124"/>
      <c r="P36" s="1022"/>
      <c r="Q36" s="124"/>
      <c r="R36" s="124"/>
      <c r="S36" s="1015"/>
      <c r="T36" s="325"/>
      <c r="U36" s="524"/>
      <c r="V36" s="531" t="s">
        <v>3</v>
      </c>
      <c r="W36" s="124">
        <v>115</v>
      </c>
      <c r="X36" s="124">
        <v>52</v>
      </c>
      <c r="Y36" s="124">
        <v>109</v>
      </c>
      <c r="Z36" s="124">
        <v>42</v>
      </c>
      <c r="AA36" s="124">
        <v>144</v>
      </c>
      <c r="AB36" s="124">
        <v>55</v>
      </c>
      <c r="AC36" s="124">
        <v>131</v>
      </c>
      <c r="AD36" s="124">
        <v>53</v>
      </c>
      <c r="AE36" s="124">
        <v>30</v>
      </c>
      <c r="AF36" s="1022"/>
      <c r="AG36" s="124">
        <v>10</v>
      </c>
      <c r="AH36" s="124">
        <f t="shared" ref="AH36:AH66" si="90">W36+Y36+AA36+AC36+AE36</f>
        <v>529</v>
      </c>
      <c r="AI36" s="124">
        <f t="shared" ref="AI36:AI66" si="91">X36+Z36+AB36+AD36+AG36</f>
        <v>212</v>
      </c>
      <c r="AJ36" s="124"/>
      <c r="AK36" s="1022"/>
      <c r="AL36" s="124"/>
      <c r="AM36" s="124"/>
      <c r="AN36" s="1015"/>
      <c r="AO36" s="325"/>
      <c r="AP36" s="524"/>
      <c r="AQ36" s="531" t="s">
        <v>3</v>
      </c>
      <c r="AR36" s="124">
        <v>72</v>
      </c>
      <c r="AS36" s="124">
        <v>71</v>
      </c>
      <c r="AT36" s="124">
        <v>69</v>
      </c>
      <c r="AU36" s="124">
        <v>67</v>
      </c>
      <c r="AV36" s="124">
        <v>60</v>
      </c>
      <c r="AW36" s="124">
        <f>SUM(AR36:AV36)</f>
        <v>339</v>
      </c>
      <c r="AX36" s="124"/>
      <c r="AY36" s="124"/>
      <c r="AZ36" s="124">
        <v>238</v>
      </c>
      <c r="BA36" s="124">
        <v>59</v>
      </c>
      <c r="BB36" s="124">
        <f>+AZ36+BA36</f>
        <v>297</v>
      </c>
      <c r="BC36" s="325">
        <v>74</v>
      </c>
      <c r="BD36" s="726"/>
      <c r="BE36" s="336" t="s">
        <v>145</v>
      </c>
      <c r="BF36" s="119">
        <v>254</v>
      </c>
      <c r="BG36" s="119">
        <v>187</v>
      </c>
      <c r="BH36" s="119"/>
      <c r="BI36" s="119">
        <v>32</v>
      </c>
      <c r="BJ36" s="337">
        <v>49</v>
      </c>
    </row>
    <row r="37" spans="1:65" ht="17.149999999999999" customHeight="1">
      <c r="A37" s="527" t="s">
        <v>4</v>
      </c>
      <c r="B37" s="119">
        <v>2685</v>
      </c>
      <c r="C37" s="119">
        <v>872</v>
      </c>
      <c r="D37" s="119">
        <v>1579</v>
      </c>
      <c r="E37" s="119">
        <v>789</v>
      </c>
      <c r="F37" s="119">
        <v>1332</v>
      </c>
      <c r="G37" s="119">
        <v>669</v>
      </c>
      <c r="H37" s="119">
        <v>1306</v>
      </c>
      <c r="I37" s="119">
        <v>643</v>
      </c>
      <c r="J37" s="532">
        <v>1130</v>
      </c>
      <c r="K37" s="1041"/>
      <c r="L37" s="119">
        <v>576</v>
      </c>
      <c r="M37" s="124">
        <f t="shared" ref="M37:M54" si="92">+B37+D37+F37+H37+J37</f>
        <v>8032</v>
      </c>
      <c r="N37" s="530">
        <f>+C37+E37+G37+I37+L37</f>
        <v>3549</v>
      </c>
      <c r="O37" s="126">
        <v>318</v>
      </c>
      <c r="P37" s="126"/>
      <c r="Q37" s="126">
        <v>158</v>
      </c>
      <c r="R37" s="126">
        <v>302</v>
      </c>
      <c r="S37" s="1025"/>
      <c r="T37" s="257">
        <v>137</v>
      </c>
      <c r="U37" s="524"/>
      <c r="V37" s="531" t="s">
        <v>4</v>
      </c>
      <c r="W37" s="124">
        <v>93</v>
      </c>
      <c r="X37" s="124">
        <v>42</v>
      </c>
      <c r="Y37" s="124">
        <v>90</v>
      </c>
      <c r="Z37" s="124">
        <v>39</v>
      </c>
      <c r="AA37" s="124">
        <v>131</v>
      </c>
      <c r="AB37" s="124">
        <v>50</v>
      </c>
      <c r="AC37" s="124">
        <v>78</v>
      </c>
      <c r="AD37" s="124">
        <v>32</v>
      </c>
      <c r="AE37" s="124">
        <v>25</v>
      </c>
      <c r="AF37" s="1022"/>
      <c r="AG37" s="124">
        <v>13</v>
      </c>
      <c r="AH37" s="124">
        <f t="shared" si="90"/>
        <v>417</v>
      </c>
      <c r="AI37" s="124">
        <f t="shared" si="91"/>
        <v>176</v>
      </c>
      <c r="AJ37" s="727">
        <v>18</v>
      </c>
      <c r="AK37" s="727"/>
      <c r="AL37" s="727">
        <v>8</v>
      </c>
      <c r="AM37" s="727">
        <v>16</v>
      </c>
      <c r="AN37" s="1016"/>
      <c r="AO37" s="754">
        <v>3</v>
      </c>
      <c r="AP37" s="524"/>
      <c r="AQ37" s="531" t="s">
        <v>4</v>
      </c>
      <c r="AR37" s="124">
        <v>64</v>
      </c>
      <c r="AS37" s="124">
        <v>63</v>
      </c>
      <c r="AT37" s="124">
        <v>62</v>
      </c>
      <c r="AU37" s="124">
        <v>60</v>
      </c>
      <c r="AV37" s="124">
        <v>57</v>
      </c>
      <c r="AW37" s="124">
        <f t="shared" ref="AW37:AW91" si="93">SUM(AR37:AV37)</f>
        <v>306</v>
      </c>
      <c r="AX37" s="727">
        <v>16</v>
      </c>
      <c r="AY37" s="727">
        <v>12</v>
      </c>
      <c r="AZ37" s="124">
        <v>211</v>
      </c>
      <c r="BA37" s="124">
        <v>84</v>
      </c>
      <c r="BB37" s="124">
        <f t="shared" ref="BB37:BB66" si="94">+AZ37+BA37</f>
        <v>295</v>
      </c>
      <c r="BC37" s="325">
        <v>67</v>
      </c>
      <c r="BD37" s="726"/>
      <c r="BE37" s="336" t="s">
        <v>146</v>
      </c>
      <c r="BF37" s="119">
        <v>292</v>
      </c>
      <c r="BG37" s="120">
        <v>207</v>
      </c>
      <c r="BH37" s="533">
        <v>42</v>
      </c>
      <c r="BI37" s="338">
        <v>30</v>
      </c>
      <c r="BJ37" s="339">
        <v>20</v>
      </c>
    </row>
    <row r="38" spans="1:65" ht="17.149999999999999" customHeight="1">
      <c r="A38" s="527" t="s">
        <v>5</v>
      </c>
      <c r="B38" s="528">
        <v>282</v>
      </c>
      <c r="C38" s="528">
        <v>140</v>
      </c>
      <c r="D38" s="528">
        <v>267</v>
      </c>
      <c r="E38" s="528">
        <v>141</v>
      </c>
      <c r="F38" s="528">
        <v>279</v>
      </c>
      <c r="G38" s="528">
        <v>124</v>
      </c>
      <c r="H38" s="528">
        <v>247</v>
      </c>
      <c r="I38" s="528">
        <v>131</v>
      </c>
      <c r="J38" s="529">
        <v>161</v>
      </c>
      <c r="K38" s="269"/>
      <c r="L38" s="124">
        <v>82</v>
      </c>
      <c r="M38" s="124">
        <f t="shared" si="92"/>
        <v>1236</v>
      </c>
      <c r="N38" s="530">
        <f>+C38+E38+G38+I38+L38</f>
        <v>618</v>
      </c>
      <c r="O38" s="124"/>
      <c r="P38" s="1022"/>
      <c r="Q38" s="124"/>
      <c r="R38" s="124"/>
      <c r="S38" s="1015"/>
      <c r="T38" s="325"/>
      <c r="U38" s="524"/>
      <c r="V38" s="531" t="s">
        <v>5</v>
      </c>
      <c r="W38" s="124">
        <v>19</v>
      </c>
      <c r="X38" s="124">
        <v>6</v>
      </c>
      <c r="Y38" s="124">
        <v>21</v>
      </c>
      <c r="Z38" s="124">
        <v>8</v>
      </c>
      <c r="AA38" s="124">
        <v>14</v>
      </c>
      <c r="AB38" s="124">
        <v>5</v>
      </c>
      <c r="AC38" s="124">
        <v>18</v>
      </c>
      <c r="AD38" s="124">
        <v>12</v>
      </c>
      <c r="AE38" s="124">
        <v>0</v>
      </c>
      <c r="AF38" s="1022"/>
      <c r="AG38" s="124">
        <v>0</v>
      </c>
      <c r="AH38" s="124">
        <f t="shared" si="90"/>
        <v>72</v>
      </c>
      <c r="AI38" s="124">
        <f t="shared" si="91"/>
        <v>31</v>
      </c>
      <c r="AJ38" s="124"/>
      <c r="AK38" s="1022"/>
      <c r="AL38" s="124"/>
      <c r="AM38" s="124"/>
      <c r="AN38" s="1015"/>
      <c r="AO38" s="325"/>
      <c r="AP38" s="524"/>
      <c r="AQ38" s="531" t="s">
        <v>5</v>
      </c>
      <c r="AR38" s="124">
        <v>8</v>
      </c>
      <c r="AS38" s="124">
        <v>8</v>
      </c>
      <c r="AT38" s="124">
        <v>8</v>
      </c>
      <c r="AU38" s="124">
        <v>8</v>
      </c>
      <c r="AV38" s="124">
        <v>7</v>
      </c>
      <c r="AW38" s="124">
        <f t="shared" si="93"/>
        <v>39</v>
      </c>
      <c r="AX38" s="727"/>
      <c r="AY38" s="727"/>
      <c r="AZ38" s="124">
        <v>27</v>
      </c>
      <c r="BA38" s="124">
        <v>7</v>
      </c>
      <c r="BB38" s="124">
        <f t="shared" si="94"/>
        <v>34</v>
      </c>
      <c r="BC38" s="325">
        <v>7</v>
      </c>
      <c r="BD38" s="726"/>
      <c r="BE38" s="336" t="s">
        <v>147</v>
      </c>
      <c r="BF38" s="119">
        <v>44</v>
      </c>
      <c r="BG38" s="120">
        <v>31</v>
      </c>
      <c r="BH38" s="120"/>
      <c r="BI38" s="119">
        <v>4</v>
      </c>
      <c r="BJ38" s="337">
        <v>2</v>
      </c>
    </row>
    <row r="39" spans="1:65" ht="17.149999999999999" customHeight="1">
      <c r="A39" s="527" t="s">
        <v>6</v>
      </c>
      <c r="B39" s="528">
        <v>73</v>
      </c>
      <c r="C39" s="528">
        <v>33</v>
      </c>
      <c r="D39" s="528">
        <v>64</v>
      </c>
      <c r="E39" s="528">
        <v>40</v>
      </c>
      <c r="F39" s="528">
        <v>57</v>
      </c>
      <c r="G39" s="528">
        <v>22</v>
      </c>
      <c r="H39" s="528">
        <v>35</v>
      </c>
      <c r="I39" s="528">
        <v>19</v>
      </c>
      <c r="J39" s="529">
        <v>40</v>
      </c>
      <c r="K39" s="269"/>
      <c r="L39" s="124">
        <v>15</v>
      </c>
      <c r="M39" s="124">
        <f t="shared" si="92"/>
        <v>269</v>
      </c>
      <c r="N39" s="530">
        <f>+C39+E39+G39+I39+L39</f>
        <v>129</v>
      </c>
      <c r="O39" s="124"/>
      <c r="P39" s="1022"/>
      <c r="Q39" s="124"/>
      <c r="R39" s="124"/>
      <c r="S39" s="1015"/>
      <c r="T39" s="325"/>
      <c r="U39" s="524"/>
      <c r="V39" s="531" t="s">
        <v>6</v>
      </c>
      <c r="W39" s="124">
        <v>7</v>
      </c>
      <c r="X39" s="124">
        <v>0</v>
      </c>
      <c r="Y39" s="124">
        <v>18</v>
      </c>
      <c r="Z39" s="124">
        <v>12</v>
      </c>
      <c r="AA39" s="124">
        <v>2</v>
      </c>
      <c r="AB39" s="124">
        <v>1</v>
      </c>
      <c r="AC39" s="124">
        <v>3</v>
      </c>
      <c r="AD39" s="124">
        <v>1</v>
      </c>
      <c r="AE39" s="124">
        <v>1</v>
      </c>
      <c r="AF39" s="1022"/>
      <c r="AG39" s="124">
        <v>0</v>
      </c>
      <c r="AH39" s="124">
        <f t="shared" si="90"/>
        <v>31</v>
      </c>
      <c r="AI39" s="124">
        <f t="shared" si="91"/>
        <v>14</v>
      </c>
      <c r="AJ39" s="124"/>
      <c r="AK39" s="1022"/>
      <c r="AL39" s="124"/>
      <c r="AM39" s="124"/>
      <c r="AN39" s="1015"/>
      <c r="AO39" s="325"/>
      <c r="AP39" s="524"/>
      <c r="AQ39" s="531" t="s">
        <v>6</v>
      </c>
      <c r="AR39" s="124">
        <v>2</v>
      </c>
      <c r="AS39" s="124">
        <v>2</v>
      </c>
      <c r="AT39" s="124">
        <v>2</v>
      </c>
      <c r="AU39" s="124">
        <v>2</v>
      </c>
      <c r="AV39" s="124">
        <v>2</v>
      </c>
      <c r="AW39" s="124">
        <f t="shared" si="93"/>
        <v>10</v>
      </c>
      <c r="AX39" s="727"/>
      <c r="AY39" s="727"/>
      <c r="AZ39" s="124">
        <v>7</v>
      </c>
      <c r="BA39" s="124">
        <v>0</v>
      </c>
      <c r="BB39" s="124">
        <f t="shared" si="94"/>
        <v>7</v>
      </c>
      <c r="BC39" s="325">
        <v>2</v>
      </c>
      <c r="BD39" s="726"/>
      <c r="BE39" s="336" t="s">
        <v>148</v>
      </c>
      <c r="BF39" s="119">
        <v>7</v>
      </c>
      <c r="BG39" s="119">
        <v>4</v>
      </c>
      <c r="BH39" s="119"/>
      <c r="BI39" s="119"/>
      <c r="BJ39" s="337"/>
    </row>
    <row r="40" spans="1:65" ht="17.149999999999999" customHeight="1">
      <c r="A40" s="527" t="s">
        <v>7</v>
      </c>
      <c r="B40" s="528">
        <v>1558</v>
      </c>
      <c r="C40" s="528">
        <v>664</v>
      </c>
      <c r="D40" s="528">
        <v>1440</v>
      </c>
      <c r="E40" s="528">
        <v>584</v>
      </c>
      <c r="F40" s="528">
        <v>1351</v>
      </c>
      <c r="G40" s="528">
        <v>557</v>
      </c>
      <c r="H40" s="528">
        <v>1040</v>
      </c>
      <c r="I40" s="528">
        <v>451</v>
      </c>
      <c r="J40" s="529">
        <v>815</v>
      </c>
      <c r="K40" s="269"/>
      <c r="L40" s="124">
        <v>338</v>
      </c>
      <c r="M40" s="124">
        <f t="shared" si="92"/>
        <v>6204</v>
      </c>
      <c r="N40" s="530">
        <f>+C40+E40+G40+I40+L40</f>
        <v>2594</v>
      </c>
      <c r="O40" s="126">
        <v>90</v>
      </c>
      <c r="P40" s="126"/>
      <c r="Q40" s="126">
        <v>53</v>
      </c>
      <c r="R40" s="126">
        <v>26</v>
      </c>
      <c r="S40" s="1025"/>
      <c r="T40" s="257">
        <v>14</v>
      </c>
      <c r="U40" s="524"/>
      <c r="V40" s="531" t="s">
        <v>7</v>
      </c>
      <c r="W40" s="124">
        <v>92</v>
      </c>
      <c r="X40" s="124">
        <v>40</v>
      </c>
      <c r="Y40" s="124">
        <v>172</v>
      </c>
      <c r="Z40" s="124">
        <v>73</v>
      </c>
      <c r="AA40" s="124">
        <v>145</v>
      </c>
      <c r="AB40" s="124">
        <v>71</v>
      </c>
      <c r="AC40" s="124">
        <v>51</v>
      </c>
      <c r="AD40" s="124">
        <v>26</v>
      </c>
      <c r="AE40" s="124">
        <v>18</v>
      </c>
      <c r="AF40" s="1022"/>
      <c r="AG40" s="124">
        <v>11</v>
      </c>
      <c r="AH40" s="124">
        <f t="shared" si="90"/>
        <v>478</v>
      </c>
      <c r="AI40" s="124">
        <f t="shared" si="91"/>
        <v>221</v>
      </c>
      <c r="AJ40" s="727">
        <v>4</v>
      </c>
      <c r="AK40" s="727"/>
      <c r="AL40" s="727">
        <v>2</v>
      </c>
      <c r="AM40" s="727">
        <v>0</v>
      </c>
      <c r="AN40" s="1016"/>
      <c r="AO40" s="754">
        <v>0</v>
      </c>
      <c r="AP40" s="524"/>
      <c r="AQ40" s="531" t="s">
        <v>7</v>
      </c>
      <c r="AR40" s="124">
        <v>48</v>
      </c>
      <c r="AS40" s="124">
        <v>47</v>
      </c>
      <c r="AT40" s="124">
        <v>44</v>
      </c>
      <c r="AU40" s="124">
        <v>41</v>
      </c>
      <c r="AV40" s="124">
        <v>40</v>
      </c>
      <c r="AW40" s="124">
        <f t="shared" si="93"/>
        <v>220</v>
      </c>
      <c r="AX40" s="727">
        <v>4</v>
      </c>
      <c r="AY40" s="727">
        <v>2</v>
      </c>
      <c r="AZ40" s="124">
        <v>173</v>
      </c>
      <c r="BA40" s="124">
        <v>14</v>
      </c>
      <c r="BB40" s="124">
        <f t="shared" si="94"/>
        <v>187</v>
      </c>
      <c r="BC40" s="325">
        <v>49</v>
      </c>
      <c r="BD40" s="726"/>
      <c r="BE40" s="336" t="s">
        <v>149</v>
      </c>
      <c r="BF40" s="119">
        <v>191</v>
      </c>
      <c r="BG40" s="120">
        <v>158</v>
      </c>
      <c r="BH40" s="120">
        <v>6</v>
      </c>
      <c r="BI40" s="119">
        <v>8</v>
      </c>
      <c r="BJ40" s="337">
        <v>27</v>
      </c>
    </row>
    <row r="41" spans="1:65" ht="17.149999999999999" customHeight="1">
      <c r="A41" s="534" t="s">
        <v>363</v>
      </c>
      <c r="B41" s="528"/>
      <c r="C41" s="528"/>
      <c r="D41" s="528"/>
      <c r="E41" s="528"/>
      <c r="F41" s="528"/>
      <c r="G41" s="528"/>
      <c r="H41" s="528"/>
      <c r="I41" s="528"/>
      <c r="J41" s="529"/>
      <c r="K41" s="269"/>
      <c r="L41" s="124"/>
      <c r="M41" s="124"/>
      <c r="N41" s="530"/>
      <c r="O41" s="124"/>
      <c r="P41" s="1022"/>
      <c r="Q41" s="124"/>
      <c r="R41" s="124"/>
      <c r="S41" s="1015"/>
      <c r="T41" s="325"/>
      <c r="U41" s="524"/>
      <c r="V41" s="525" t="s">
        <v>363</v>
      </c>
      <c r="W41" s="124"/>
      <c r="X41" s="124"/>
      <c r="Y41" s="124"/>
      <c r="Z41" s="124"/>
      <c r="AA41" s="124"/>
      <c r="AB41" s="124"/>
      <c r="AC41" s="124"/>
      <c r="AD41" s="124"/>
      <c r="AE41" s="124"/>
      <c r="AF41" s="1022"/>
      <c r="AG41" s="124"/>
      <c r="AH41" s="124">
        <f t="shared" si="90"/>
        <v>0</v>
      </c>
      <c r="AI41" s="124">
        <f t="shared" si="91"/>
        <v>0</v>
      </c>
      <c r="AJ41" s="124"/>
      <c r="AK41" s="1022"/>
      <c r="AL41" s="124"/>
      <c r="AM41" s="124"/>
      <c r="AN41" s="1015"/>
      <c r="AO41" s="325"/>
      <c r="AP41" s="524"/>
      <c r="AQ41" s="525" t="s">
        <v>363</v>
      </c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325"/>
      <c r="BD41" s="526"/>
      <c r="BE41" s="334" t="s">
        <v>8</v>
      </c>
      <c r="BF41" s="121"/>
      <c r="BG41" s="121"/>
      <c r="BH41" s="121"/>
      <c r="BI41" s="119"/>
      <c r="BJ41" s="337"/>
    </row>
    <row r="42" spans="1:65" ht="17.149999999999999" customHeight="1">
      <c r="A42" s="527" t="s">
        <v>9</v>
      </c>
      <c r="B42" s="528">
        <v>1955</v>
      </c>
      <c r="C42" s="528">
        <v>1016</v>
      </c>
      <c r="D42" s="528">
        <v>1337</v>
      </c>
      <c r="E42" s="528">
        <v>632</v>
      </c>
      <c r="F42" s="528">
        <v>1127</v>
      </c>
      <c r="G42" s="528">
        <v>532</v>
      </c>
      <c r="H42" s="528">
        <v>850</v>
      </c>
      <c r="I42" s="528">
        <v>439</v>
      </c>
      <c r="J42" s="529">
        <v>572</v>
      </c>
      <c r="K42" s="269"/>
      <c r="L42" s="124">
        <v>303</v>
      </c>
      <c r="M42" s="124">
        <f t="shared" si="92"/>
        <v>5841</v>
      </c>
      <c r="N42" s="530">
        <f>+C42+E42+G42+I42+L42</f>
        <v>2922</v>
      </c>
      <c r="O42" s="124"/>
      <c r="P42" s="1022"/>
      <c r="Q42" s="124"/>
      <c r="R42" s="124"/>
      <c r="S42" s="1015"/>
      <c r="T42" s="325"/>
      <c r="U42" s="535"/>
      <c r="V42" s="531" t="s">
        <v>9</v>
      </c>
      <c r="W42" s="124">
        <v>276</v>
      </c>
      <c r="X42" s="124">
        <v>145</v>
      </c>
      <c r="Y42" s="124">
        <v>226</v>
      </c>
      <c r="Z42" s="124">
        <v>98</v>
      </c>
      <c r="AA42" s="124">
        <v>206</v>
      </c>
      <c r="AB42" s="124">
        <v>106</v>
      </c>
      <c r="AC42" s="124">
        <v>96</v>
      </c>
      <c r="AD42" s="124">
        <v>42</v>
      </c>
      <c r="AE42" s="124">
        <v>79</v>
      </c>
      <c r="AF42" s="1022"/>
      <c r="AG42" s="124">
        <v>42</v>
      </c>
      <c r="AH42" s="124">
        <f t="shared" si="90"/>
        <v>883</v>
      </c>
      <c r="AI42" s="124">
        <f t="shared" si="91"/>
        <v>433</v>
      </c>
      <c r="AJ42" s="124"/>
      <c r="AK42" s="1022"/>
      <c r="AL42" s="124"/>
      <c r="AM42" s="124"/>
      <c r="AN42" s="1015"/>
      <c r="AO42" s="325"/>
      <c r="AP42" s="524"/>
      <c r="AQ42" s="531" t="s">
        <v>9</v>
      </c>
      <c r="AR42" s="124">
        <v>51</v>
      </c>
      <c r="AS42" s="124">
        <v>48</v>
      </c>
      <c r="AT42" s="124">
        <v>43</v>
      </c>
      <c r="AU42" s="124">
        <v>39</v>
      </c>
      <c r="AV42" s="124">
        <v>33</v>
      </c>
      <c r="AW42" s="124">
        <f t="shared" si="93"/>
        <v>214</v>
      </c>
      <c r="AX42" s="124"/>
      <c r="AY42" s="124"/>
      <c r="AZ42" s="124">
        <v>117</v>
      </c>
      <c r="BA42" s="124">
        <v>22</v>
      </c>
      <c r="BB42" s="124">
        <f t="shared" si="94"/>
        <v>139</v>
      </c>
      <c r="BC42" s="325">
        <v>49</v>
      </c>
      <c r="BD42" s="726"/>
      <c r="BE42" s="340" t="s">
        <v>9</v>
      </c>
      <c r="BF42" s="119">
        <v>109</v>
      </c>
      <c r="BG42" s="119">
        <v>47</v>
      </c>
      <c r="BH42" s="119"/>
      <c r="BI42" s="119">
        <v>3</v>
      </c>
      <c r="BJ42" s="337"/>
    </row>
    <row r="43" spans="1:65" ht="17.149999999999999" customHeight="1">
      <c r="A43" s="527" t="s">
        <v>150</v>
      </c>
      <c r="B43" s="528">
        <v>1794</v>
      </c>
      <c r="C43" s="528">
        <v>890</v>
      </c>
      <c r="D43" s="528">
        <v>1493</v>
      </c>
      <c r="E43" s="528">
        <v>716</v>
      </c>
      <c r="F43" s="528">
        <v>1267</v>
      </c>
      <c r="G43" s="528">
        <v>633</v>
      </c>
      <c r="H43" s="528">
        <v>1189</v>
      </c>
      <c r="I43" s="528">
        <v>567</v>
      </c>
      <c r="J43" s="529">
        <v>824</v>
      </c>
      <c r="K43" s="269"/>
      <c r="L43" s="124">
        <v>409</v>
      </c>
      <c r="M43" s="124">
        <f t="shared" si="92"/>
        <v>6567</v>
      </c>
      <c r="N43" s="530">
        <f>+C43+E43+G43+I43+L43</f>
        <v>3215</v>
      </c>
      <c r="O43" s="124"/>
      <c r="P43" s="1022"/>
      <c r="Q43" s="124"/>
      <c r="R43" s="124"/>
      <c r="S43" s="1015"/>
      <c r="T43" s="325"/>
      <c r="U43" s="535"/>
      <c r="V43" s="531" t="s">
        <v>150</v>
      </c>
      <c r="W43" s="124">
        <v>234</v>
      </c>
      <c r="X43" s="124">
        <v>102</v>
      </c>
      <c r="Y43" s="124">
        <v>189</v>
      </c>
      <c r="Z43" s="124">
        <v>87</v>
      </c>
      <c r="AA43" s="124">
        <v>171</v>
      </c>
      <c r="AB43" s="124">
        <v>84</v>
      </c>
      <c r="AC43" s="124">
        <v>140</v>
      </c>
      <c r="AD43" s="124">
        <v>63</v>
      </c>
      <c r="AE43" s="124">
        <v>63</v>
      </c>
      <c r="AF43" s="1022"/>
      <c r="AG43" s="124">
        <v>29</v>
      </c>
      <c r="AH43" s="124">
        <f t="shared" si="90"/>
        <v>797</v>
      </c>
      <c r="AI43" s="124">
        <f t="shared" si="91"/>
        <v>365</v>
      </c>
      <c r="AJ43" s="124"/>
      <c r="AK43" s="1022"/>
      <c r="AL43" s="124"/>
      <c r="AM43" s="124"/>
      <c r="AN43" s="1015"/>
      <c r="AO43" s="325"/>
      <c r="AP43" s="524"/>
      <c r="AQ43" s="531" t="s">
        <v>150</v>
      </c>
      <c r="AR43" s="124">
        <v>67</v>
      </c>
      <c r="AS43" s="124">
        <v>64</v>
      </c>
      <c r="AT43" s="124">
        <v>63</v>
      </c>
      <c r="AU43" s="124">
        <v>57</v>
      </c>
      <c r="AV43" s="124">
        <v>49</v>
      </c>
      <c r="AW43" s="124">
        <f t="shared" si="93"/>
        <v>300</v>
      </c>
      <c r="AX43" s="124"/>
      <c r="AY43" s="124"/>
      <c r="AZ43" s="124">
        <v>197</v>
      </c>
      <c r="BA43" s="124">
        <v>3</v>
      </c>
      <c r="BB43" s="124">
        <f t="shared" si="94"/>
        <v>200</v>
      </c>
      <c r="BC43" s="325">
        <v>72</v>
      </c>
      <c r="BD43" s="726"/>
      <c r="BE43" s="340" t="s">
        <v>150</v>
      </c>
      <c r="BF43" s="119">
        <v>170</v>
      </c>
      <c r="BG43" s="119">
        <v>101</v>
      </c>
      <c r="BH43" s="119"/>
      <c r="BI43" s="119">
        <v>3</v>
      </c>
      <c r="BJ43" s="337">
        <v>12</v>
      </c>
    </row>
    <row r="44" spans="1:65" ht="17.149999999999999" customHeight="1">
      <c r="A44" s="527" t="s">
        <v>151</v>
      </c>
      <c r="B44" s="528">
        <v>1496</v>
      </c>
      <c r="C44" s="528">
        <v>711</v>
      </c>
      <c r="D44" s="528">
        <v>1065</v>
      </c>
      <c r="E44" s="528">
        <v>487</v>
      </c>
      <c r="F44" s="528">
        <v>1100</v>
      </c>
      <c r="G44" s="528">
        <v>512</v>
      </c>
      <c r="H44" s="528">
        <v>912</v>
      </c>
      <c r="I44" s="528">
        <v>443</v>
      </c>
      <c r="J44" s="529">
        <v>703</v>
      </c>
      <c r="K44" s="269"/>
      <c r="L44" s="124">
        <v>341</v>
      </c>
      <c r="M44" s="124">
        <f t="shared" si="92"/>
        <v>5276</v>
      </c>
      <c r="N44" s="530">
        <f>+C44+E44+G44+I44+L44</f>
        <v>2494</v>
      </c>
      <c r="O44" s="124"/>
      <c r="P44" s="1022"/>
      <c r="Q44" s="124"/>
      <c r="R44" s="124"/>
      <c r="S44" s="1015"/>
      <c r="T44" s="325"/>
      <c r="U44" s="535"/>
      <c r="V44" s="531" t="s">
        <v>151</v>
      </c>
      <c r="W44" s="124">
        <v>223</v>
      </c>
      <c r="X44" s="124">
        <v>94</v>
      </c>
      <c r="Y44" s="124">
        <v>203</v>
      </c>
      <c r="Z44" s="124">
        <v>87</v>
      </c>
      <c r="AA44" s="124">
        <v>250</v>
      </c>
      <c r="AB44" s="124">
        <v>109</v>
      </c>
      <c r="AC44" s="124">
        <v>140</v>
      </c>
      <c r="AD44" s="124">
        <v>67</v>
      </c>
      <c r="AE44" s="124">
        <v>53</v>
      </c>
      <c r="AF44" s="1022"/>
      <c r="AG44" s="124">
        <v>32</v>
      </c>
      <c r="AH44" s="124">
        <f t="shared" si="90"/>
        <v>869</v>
      </c>
      <c r="AI44" s="124">
        <f t="shared" si="91"/>
        <v>389</v>
      </c>
      <c r="AJ44" s="124"/>
      <c r="AK44" s="1022"/>
      <c r="AL44" s="124"/>
      <c r="AM44" s="124"/>
      <c r="AN44" s="1015"/>
      <c r="AO44" s="325"/>
      <c r="AP44" s="524"/>
      <c r="AQ44" s="531" t="s">
        <v>151</v>
      </c>
      <c r="AR44" s="124">
        <v>59</v>
      </c>
      <c r="AS44" s="124">
        <v>58</v>
      </c>
      <c r="AT44" s="124">
        <v>61</v>
      </c>
      <c r="AU44" s="124">
        <v>56</v>
      </c>
      <c r="AV44" s="124">
        <v>56</v>
      </c>
      <c r="AW44" s="124">
        <f t="shared" si="93"/>
        <v>290</v>
      </c>
      <c r="AX44" s="124"/>
      <c r="AY44" s="124"/>
      <c r="AZ44" s="124">
        <v>169</v>
      </c>
      <c r="BA44" s="124">
        <v>22</v>
      </c>
      <c r="BB44" s="124">
        <f t="shared" si="94"/>
        <v>191</v>
      </c>
      <c r="BC44" s="325">
        <v>61</v>
      </c>
      <c r="BD44" s="726"/>
      <c r="BE44" s="340" t="s">
        <v>151</v>
      </c>
      <c r="BF44" s="119">
        <v>165</v>
      </c>
      <c r="BG44" s="119">
        <v>92</v>
      </c>
      <c r="BH44" s="119"/>
      <c r="BI44" s="119">
        <v>1</v>
      </c>
      <c r="BJ44" s="337">
        <v>3</v>
      </c>
    </row>
    <row r="45" spans="1:65" ht="17.149999999999999" customHeight="1">
      <c r="A45" s="527" t="s">
        <v>152</v>
      </c>
      <c r="B45" s="528">
        <v>494</v>
      </c>
      <c r="C45" s="528">
        <v>240</v>
      </c>
      <c r="D45" s="528">
        <v>336</v>
      </c>
      <c r="E45" s="528">
        <v>170</v>
      </c>
      <c r="F45" s="528">
        <v>295</v>
      </c>
      <c r="G45" s="528">
        <v>127</v>
      </c>
      <c r="H45" s="528">
        <v>202</v>
      </c>
      <c r="I45" s="528">
        <v>90</v>
      </c>
      <c r="J45" s="529">
        <v>145</v>
      </c>
      <c r="K45" s="269"/>
      <c r="L45" s="124">
        <v>82</v>
      </c>
      <c r="M45" s="124">
        <f t="shared" si="92"/>
        <v>1472</v>
      </c>
      <c r="N45" s="530">
        <f>+C45+E45+G45+I45+L45</f>
        <v>709</v>
      </c>
      <c r="O45" s="124"/>
      <c r="P45" s="1022"/>
      <c r="Q45" s="124"/>
      <c r="R45" s="124"/>
      <c r="S45" s="1015"/>
      <c r="T45" s="325"/>
      <c r="U45" s="535"/>
      <c r="V45" s="531" t="s">
        <v>152</v>
      </c>
      <c r="W45" s="124">
        <v>23</v>
      </c>
      <c r="X45" s="124">
        <v>5</v>
      </c>
      <c r="Y45" s="124">
        <v>59</v>
      </c>
      <c r="Z45" s="124">
        <v>27</v>
      </c>
      <c r="AA45" s="124">
        <v>58</v>
      </c>
      <c r="AB45" s="124">
        <v>26</v>
      </c>
      <c r="AC45" s="124">
        <v>27</v>
      </c>
      <c r="AD45" s="124">
        <v>10</v>
      </c>
      <c r="AE45" s="124">
        <v>9</v>
      </c>
      <c r="AF45" s="1022"/>
      <c r="AG45" s="124">
        <v>7</v>
      </c>
      <c r="AH45" s="124">
        <f t="shared" si="90"/>
        <v>176</v>
      </c>
      <c r="AI45" s="124">
        <f t="shared" si="91"/>
        <v>75</v>
      </c>
      <c r="AJ45" s="124"/>
      <c r="AK45" s="1022"/>
      <c r="AL45" s="124"/>
      <c r="AM45" s="124"/>
      <c r="AN45" s="1015"/>
      <c r="AO45" s="325"/>
      <c r="AP45" s="524"/>
      <c r="AQ45" s="531" t="s">
        <v>152</v>
      </c>
      <c r="AR45" s="124">
        <v>23</v>
      </c>
      <c r="AS45" s="124">
        <v>22</v>
      </c>
      <c r="AT45" s="124">
        <v>21</v>
      </c>
      <c r="AU45" s="124">
        <v>13</v>
      </c>
      <c r="AV45" s="124">
        <v>11</v>
      </c>
      <c r="AW45" s="124">
        <f t="shared" si="93"/>
        <v>90</v>
      </c>
      <c r="AX45" s="124"/>
      <c r="AY45" s="124"/>
      <c r="AZ45" s="124">
        <v>48</v>
      </c>
      <c r="BA45" s="124">
        <v>3</v>
      </c>
      <c r="BB45" s="124">
        <f t="shared" si="94"/>
        <v>51</v>
      </c>
      <c r="BC45" s="325">
        <v>32</v>
      </c>
      <c r="BD45" s="726"/>
      <c r="BE45" s="340" t="s">
        <v>152</v>
      </c>
      <c r="BF45" s="119">
        <v>46</v>
      </c>
      <c r="BG45" s="119">
        <v>29</v>
      </c>
      <c r="BH45" s="119"/>
      <c r="BI45" s="119">
        <v>10</v>
      </c>
      <c r="BJ45" s="337">
        <v>1</v>
      </c>
    </row>
    <row r="46" spans="1:65" ht="17.149999999999999" customHeight="1">
      <c r="A46" s="534" t="s">
        <v>13</v>
      </c>
      <c r="B46" s="528"/>
      <c r="C46" s="528"/>
      <c r="D46" s="528"/>
      <c r="E46" s="528"/>
      <c r="F46" s="528"/>
      <c r="G46" s="528"/>
      <c r="H46" s="528"/>
      <c r="I46" s="528"/>
      <c r="J46" s="529"/>
      <c r="K46" s="269"/>
      <c r="L46" s="124"/>
      <c r="M46" s="124"/>
      <c r="N46" s="530"/>
      <c r="O46" s="124"/>
      <c r="P46" s="1022"/>
      <c r="Q46" s="124"/>
      <c r="R46" s="124"/>
      <c r="S46" s="1015"/>
      <c r="T46" s="325"/>
      <c r="U46" s="524"/>
      <c r="V46" s="525" t="s">
        <v>13</v>
      </c>
      <c r="W46" s="116"/>
      <c r="X46" s="116"/>
      <c r="Y46" s="116"/>
      <c r="Z46" s="116"/>
      <c r="AA46" s="116"/>
      <c r="AB46" s="116"/>
      <c r="AC46" s="116"/>
      <c r="AD46" s="116"/>
      <c r="AE46" s="116"/>
      <c r="AF46" s="1027"/>
      <c r="AG46" s="116"/>
      <c r="AH46" s="124">
        <f t="shared" si="90"/>
        <v>0</v>
      </c>
      <c r="AI46" s="124">
        <f t="shared" si="91"/>
        <v>0</v>
      </c>
      <c r="AJ46" s="124"/>
      <c r="AK46" s="1022"/>
      <c r="AL46" s="124"/>
      <c r="AM46" s="124"/>
      <c r="AN46" s="1015"/>
      <c r="AO46" s="325"/>
      <c r="AP46" s="524"/>
      <c r="AQ46" s="525" t="s">
        <v>13</v>
      </c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325"/>
      <c r="BD46" s="526"/>
      <c r="BE46" s="334" t="s">
        <v>13</v>
      </c>
      <c r="BF46" s="121"/>
      <c r="BG46" s="121"/>
      <c r="BH46" s="121"/>
      <c r="BI46" s="119"/>
      <c r="BJ46" s="337"/>
    </row>
    <row r="47" spans="1:65" ht="17.149999999999999" customHeight="1">
      <c r="A47" s="527" t="s">
        <v>14</v>
      </c>
      <c r="B47" s="536">
        <v>6511</v>
      </c>
      <c r="C47" s="536">
        <v>3210</v>
      </c>
      <c r="D47" s="536">
        <v>5594</v>
      </c>
      <c r="E47" s="536">
        <v>2740</v>
      </c>
      <c r="F47" s="536">
        <v>5309</v>
      </c>
      <c r="G47" s="536">
        <v>2615</v>
      </c>
      <c r="H47" s="536">
        <v>4577</v>
      </c>
      <c r="I47" s="536">
        <v>2254</v>
      </c>
      <c r="J47" s="269">
        <v>4111</v>
      </c>
      <c r="K47" s="269"/>
      <c r="L47" s="124">
        <v>2085</v>
      </c>
      <c r="M47" s="124">
        <f t="shared" ref="M47" si="95">+B47+D47+F47+H47+J47</f>
        <v>26102</v>
      </c>
      <c r="N47" s="530">
        <f t="shared" ref="N47:N61" si="96">+C47+E47+G47+I47+L47</f>
        <v>12904</v>
      </c>
      <c r="O47" s="124"/>
      <c r="P47" s="1022"/>
      <c r="Q47" s="124"/>
      <c r="R47" s="124"/>
      <c r="S47" s="1015"/>
      <c r="T47" s="325"/>
      <c r="U47" s="524"/>
      <c r="V47" s="531" t="s">
        <v>14</v>
      </c>
      <c r="W47" s="124">
        <v>309</v>
      </c>
      <c r="X47" s="124">
        <v>139</v>
      </c>
      <c r="Y47" s="124">
        <v>360</v>
      </c>
      <c r="Z47" s="124">
        <v>130</v>
      </c>
      <c r="AA47" s="124">
        <v>377</v>
      </c>
      <c r="AB47" s="124">
        <v>158</v>
      </c>
      <c r="AC47" s="124">
        <v>249</v>
      </c>
      <c r="AD47" s="124">
        <v>105</v>
      </c>
      <c r="AE47" s="124">
        <v>194</v>
      </c>
      <c r="AF47" s="1022"/>
      <c r="AG47" s="124">
        <v>96</v>
      </c>
      <c r="AH47" s="124">
        <f t="shared" si="90"/>
        <v>1489</v>
      </c>
      <c r="AI47" s="124">
        <f t="shared" si="91"/>
        <v>628</v>
      </c>
      <c r="AJ47" s="124"/>
      <c r="AK47" s="1022"/>
      <c r="AL47" s="124"/>
      <c r="AM47" s="124"/>
      <c r="AN47" s="1015"/>
      <c r="AO47" s="325"/>
      <c r="AP47" s="524"/>
      <c r="AQ47" s="531" t="s">
        <v>14</v>
      </c>
      <c r="AR47" s="124">
        <v>235</v>
      </c>
      <c r="AS47" s="124">
        <v>225</v>
      </c>
      <c r="AT47" s="124">
        <v>223</v>
      </c>
      <c r="AU47" s="124">
        <v>211</v>
      </c>
      <c r="AV47" s="124">
        <v>205</v>
      </c>
      <c r="AW47" s="124">
        <f t="shared" si="93"/>
        <v>1099</v>
      </c>
      <c r="AX47" s="727"/>
      <c r="AY47" s="124"/>
      <c r="AZ47" s="124">
        <v>1596</v>
      </c>
      <c r="BA47" s="124">
        <v>9</v>
      </c>
      <c r="BB47" s="124">
        <f t="shared" si="94"/>
        <v>1605</v>
      </c>
      <c r="BC47" s="325">
        <v>247</v>
      </c>
      <c r="BD47" s="726"/>
      <c r="BE47" s="340" t="s">
        <v>153</v>
      </c>
      <c r="BF47" s="119">
        <v>884</v>
      </c>
      <c r="BG47" s="119">
        <v>721</v>
      </c>
      <c r="BH47" s="119"/>
      <c r="BI47" s="119">
        <v>114</v>
      </c>
      <c r="BJ47" s="337">
        <v>278</v>
      </c>
    </row>
    <row r="48" spans="1:65" ht="17.149999999999999" customHeight="1">
      <c r="A48" s="537" t="s">
        <v>15</v>
      </c>
      <c r="B48" s="119">
        <v>3432</v>
      </c>
      <c r="C48" s="119">
        <v>1637</v>
      </c>
      <c r="D48" s="119">
        <v>2793</v>
      </c>
      <c r="E48" s="119">
        <v>1327</v>
      </c>
      <c r="F48" s="119">
        <v>2915</v>
      </c>
      <c r="G48" s="119">
        <v>1420</v>
      </c>
      <c r="H48" s="119">
        <v>2521</v>
      </c>
      <c r="I48" s="119">
        <v>1197</v>
      </c>
      <c r="J48" s="532">
        <v>1882</v>
      </c>
      <c r="K48" s="1041"/>
      <c r="L48" s="119">
        <v>950</v>
      </c>
      <c r="M48" s="124">
        <f t="shared" si="92"/>
        <v>13543</v>
      </c>
      <c r="N48" s="530">
        <f t="shared" si="96"/>
        <v>6531</v>
      </c>
      <c r="O48" s="124"/>
      <c r="P48" s="1022"/>
      <c r="Q48" s="124"/>
      <c r="R48" s="124"/>
      <c r="S48" s="1015"/>
      <c r="T48" s="325"/>
      <c r="U48" s="524"/>
      <c r="V48" s="531" t="s">
        <v>15</v>
      </c>
      <c r="W48" s="124">
        <v>350</v>
      </c>
      <c r="X48" s="124">
        <v>151</v>
      </c>
      <c r="Y48" s="124">
        <v>424</v>
      </c>
      <c r="Z48" s="124">
        <v>165</v>
      </c>
      <c r="AA48" s="124">
        <v>534</v>
      </c>
      <c r="AB48" s="124">
        <v>211</v>
      </c>
      <c r="AC48" s="124">
        <v>387</v>
      </c>
      <c r="AD48" s="124">
        <v>184</v>
      </c>
      <c r="AE48" s="124">
        <v>66</v>
      </c>
      <c r="AF48" s="1022"/>
      <c r="AG48" s="124">
        <v>34</v>
      </c>
      <c r="AH48" s="124">
        <f t="shared" si="90"/>
        <v>1761</v>
      </c>
      <c r="AI48" s="124">
        <f t="shared" si="91"/>
        <v>745</v>
      </c>
      <c r="AJ48" s="124"/>
      <c r="AK48" s="1022"/>
      <c r="AL48" s="124"/>
      <c r="AM48" s="124"/>
      <c r="AN48" s="1015"/>
      <c r="AO48" s="325"/>
      <c r="AP48" s="524"/>
      <c r="AQ48" s="531" t="s">
        <v>15</v>
      </c>
      <c r="AR48" s="124">
        <v>121</v>
      </c>
      <c r="AS48" s="124">
        <v>120</v>
      </c>
      <c r="AT48" s="124">
        <v>118</v>
      </c>
      <c r="AU48" s="124">
        <v>112</v>
      </c>
      <c r="AV48" s="124">
        <v>111</v>
      </c>
      <c r="AW48" s="124">
        <f t="shared" si="93"/>
        <v>582</v>
      </c>
      <c r="AX48" s="727"/>
      <c r="AY48" s="124"/>
      <c r="AZ48" s="124">
        <v>404</v>
      </c>
      <c r="BA48" s="124">
        <v>27</v>
      </c>
      <c r="BB48" s="124">
        <f t="shared" si="94"/>
        <v>431</v>
      </c>
      <c r="BC48" s="325">
        <v>118</v>
      </c>
      <c r="BD48" s="726"/>
      <c r="BE48" s="340" t="s">
        <v>154</v>
      </c>
      <c r="BF48" s="119">
        <v>363</v>
      </c>
      <c r="BG48" s="119">
        <v>210</v>
      </c>
      <c r="BH48" s="119"/>
      <c r="BI48" s="119">
        <v>3</v>
      </c>
      <c r="BJ48" s="337">
        <v>2</v>
      </c>
    </row>
    <row r="49" spans="1:62" ht="17.149999999999999" customHeight="1">
      <c r="A49" s="537" t="s">
        <v>16</v>
      </c>
      <c r="B49" s="124">
        <v>2036</v>
      </c>
      <c r="C49" s="124">
        <v>1010</v>
      </c>
      <c r="D49" s="124">
        <v>1562</v>
      </c>
      <c r="E49" s="124">
        <v>771</v>
      </c>
      <c r="F49" s="124">
        <v>1522</v>
      </c>
      <c r="G49" s="124">
        <v>754</v>
      </c>
      <c r="H49" s="124">
        <v>1251</v>
      </c>
      <c r="I49" s="124">
        <v>648</v>
      </c>
      <c r="J49" s="538">
        <v>1007</v>
      </c>
      <c r="K49" s="1015"/>
      <c r="L49" s="124">
        <v>527</v>
      </c>
      <c r="M49" s="124">
        <f t="shared" si="92"/>
        <v>7378</v>
      </c>
      <c r="N49" s="530">
        <f t="shared" si="96"/>
        <v>3710</v>
      </c>
      <c r="O49" s="124"/>
      <c r="P49" s="1022"/>
      <c r="Q49" s="124"/>
      <c r="R49" s="124"/>
      <c r="S49" s="1015"/>
      <c r="T49" s="325"/>
      <c r="U49" s="524"/>
      <c r="V49" s="531" t="s">
        <v>16</v>
      </c>
      <c r="W49" s="124">
        <v>214</v>
      </c>
      <c r="X49" s="124">
        <v>101</v>
      </c>
      <c r="Y49" s="124">
        <v>242</v>
      </c>
      <c r="Z49" s="124">
        <v>114</v>
      </c>
      <c r="AA49" s="124">
        <v>254</v>
      </c>
      <c r="AB49" s="124">
        <v>111</v>
      </c>
      <c r="AC49" s="124">
        <v>147</v>
      </c>
      <c r="AD49" s="124">
        <v>76</v>
      </c>
      <c r="AE49" s="124">
        <v>76</v>
      </c>
      <c r="AF49" s="1022"/>
      <c r="AG49" s="124">
        <v>40</v>
      </c>
      <c r="AH49" s="124">
        <f t="shared" si="90"/>
        <v>933</v>
      </c>
      <c r="AI49" s="124">
        <f t="shared" si="91"/>
        <v>442</v>
      </c>
      <c r="AJ49" s="124"/>
      <c r="AK49" s="1022"/>
      <c r="AL49" s="124"/>
      <c r="AM49" s="124"/>
      <c r="AN49" s="1015"/>
      <c r="AO49" s="325"/>
      <c r="AP49" s="524"/>
      <c r="AQ49" s="531" t="s">
        <v>16</v>
      </c>
      <c r="AR49" s="124">
        <v>76</v>
      </c>
      <c r="AS49" s="124">
        <v>74</v>
      </c>
      <c r="AT49" s="124">
        <v>74</v>
      </c>
      <c r="AU49" s="124">
        <v>74</v>
      </c>
      <c r="AV49" s="124">
        <v>74</v>
      </c>
      <c r="AW49" s="124">
        <f t="shared" si="93"/>
        <v>372</v>
      </c>
      <c r="AX49" s="727"/>
      <c r="AY49" s="124"/>
      <c r="AZ49" s="124">
        <v>267</v>
      </c>
      <c r="BA49" s="124">
        <v>18</v>
      </c>
      <c r="BB49" s="124">
        <f t="shared" si="94"/>
        <v>285</v>
      </c>
      <c r="BC49" s="325">
        <v>81</v>
      </c>
      <c r="BD49" s="726"/>
      <c r="BE49" s="340" t="s">
        <v>155</v>
      </c>
      <c r="BF49" s="119">
        <v>185</v>
      </c>
      <c r="BG49" s="119">
        <v>109</v>
      </c>
      <c r="BH49" s="119"/>
      <c r="BI49" s="119">
        <v>2</v>
      </c>
      <c r="BJ49" s="337">
        <v>5</v>
      </c>
    </row>
    <row r="50" spans="1:62" ht="17.149999999999999" customHeight="1">
      <c r="A50" s="527" t="s">
        <v>17</v>
      </c>
      <c r="B50" s="528">
        <v>2523</v>
      </c>
      <c r="C50" s="528">
        <v>1187</v>
      </c>
      <c r="D50" s="528">
        <v>1839</v>
      </c>
      <c r="E50" s="528">
        <v>901</v>
      </c>
      <c r="F50" s="528">
        <v>1743</v>
      </c>
      <c r="G50" s="528">
        <v>872</v>
      </c>
      <c r="H50" s="528">
        <v>1468</v>
      </c>
      <c r="I50" s="528">
        <v>719</v>
      </c>
      <c r="J50" s="529">
        <v>1148</v>
      </c>
      <c r="K50" s="269"/>
      <c r="L50" s="124">
        <v>578</v>
      </c>
      <c r="M50" s="124">
        <f t="shared" si="92"/>
        <v>8721</v>
      </c>
      <c r="N50" s="530">
        <f t="shared" si="96"/>
        <v>4257</v>
      </c>
      <c r="O50" s="124"/>
      <c r="P50" s="1022"/>
      <c r="Q50" s="124"/>
      <c r="R50" s="124"/>
      <c r="S50" s="1015"/>
      <c r="T50" s="325"/>
      <c r="U50" s="524"/>
      <c r="V50" s="531" t="s">
        <v>17</v>
      </c>
      <c r="W50" s="124">
        <v>356</v>
      </c>
      <c r="X50" s="124">
        <v>168</v>
      </c>
      <c r="Y50" s="124">
        <v>306</v>
      </c>
      <c r="Z50" s="124">
        <v>146</v>
      </c>
      <c r="AA50" s="124">
        <v>319</v>
      </c>
      <c r="AB50" s="124">
        <v>150</v>
      </c>
      <c r="AC50" s="124">
        <v>244</v>
      </c>
      <c r="AD50" s="124">
        <v>113</v>
      </c>
      <c r="AE50" s="124">
        <v>71</v>
      </c>
      <c r="AF50" s="1022"/>
      <c r="AG50" s="124">
        <v>34</v>
      </c>
      <c r="AH50" s="124">
        <f t="shared" si="90"/>
        <v>1296</v>
      </c>
      <c r="AI50" s="124">
        <f t="shared" si="91"/>
        <v>611</v>
      </c>
      <c r="AJ50" s="124"/>
      <c r="AK50" s="1022"/>
      <c r="AL50" s="124"/>
      <c r="AM50" s="124"/>
      <c r="AN50" s="1015"/>
      <c r="AO50" s="325"/>
      <c r="AP50" s="524"/>
      <c r="AQ50" s="531" t="s">
        <v>17</v>
      </c>
      <c r="AR50" s="124">
        <v>73</v>
      </c>
      <c r="AS50" s="124">
        <v>71</v>
      </c>
      <c r="AT50" s="124">
        <v>72</v>
      </c>
      <c r="AU50" s="124">
        <v>64</v>
      </c>
      <c r="AV50" s="124">
        <v>61</v>
      </c>
      <c r="AW50" s="124">
        <f t="shared" si="93"/>
        <v>341</v>
      </c>
      <c r="AX50" s="124"/>
      <c r="AY50" s="124"/>
      <c r="AZ50" s="124">
        <v>262</v>
      </c>
      <c r="BA50" s="124">
        <v>24</v>
      </c>
      <c r="BB50" s="124">
        <f t="shared" si="94"/>
        <v>286</v>
      </c>
      <c r="BC50" s="325">
        <v>97</v>
      </c>
      <c r="BD50" s="726"/>
      <c r="BE50" s="340" t="s">
        <v>156</v>
      </c>
      <c r="BF50" s="119">
        <v>255</v>
      </c>
      <c r="BG50" s="119">
        <v>152</v>
      </c>
      <c r="BH50" s="119"/>
      <c r="BI50" s="119">
        <v>11</v>
      </c>
      <c r="BJ50" s="337">
        <v>7</v>
      </c>
    </row>
    <row r="51" spans="1:62" ht="17.149999999999999" customHeight="1">
      <c r="A51" s="539" t="s">
        <v>18</v>
      </c>
      <c r="B51" s="528">
        <v>10174</v>
      </c>
      <c r="C51" s="528">
        <v>4778</v>
      </c>
      <c r="D51" s="528">
        <v>9204</v>
      </c>
      <c r="E51" s="528">
        <v>4333</v>
      </c>
      <c r="F51" s="528">
        <v>8907</v>
      </c>
      <c r="G51" s="528">
        <v>4312</v>
      </c>
      <c r="H51" s="528">
        <v>8567</v>
      </c>
      <c r="I51" s="528">
        <v>4174</v>
      </c>
      <c r="J51" s="529">
        <v>7008</v>
      </c>
      <c r="K51" s="269"/>
      <c r="L51" s="124">
        <v>3543</v>
      </c>
      <c r="M51" s="124">
        <f t="shared" si="92"/>
        <v>43860</v>
      </c>
      <c r="N51" s="530">
        <f t="shared" si="96"/>
        <v>21140</v>
      </c>
      <c r="O51" s="126"/>
      <c r="P51" s="126"/>
      <c r="Q51" s="126"/>
      <c r="R51" s="126"/>
      <c r="S51" s="1025"/>
      <c r="T51" s="257"/>
      <c r="U51" s="524"/>
      <c r="V51" s="540" t="s">
        <v>18</v>
      </c>
      <c r="W51" s="124">
        <v>403</v>
      </c>
      <c r="X51" s="124">
        <v>169</v>
      </c>
      <c r="Y51" s="124">
        <v>469</v>
      </c>
      <c r="Z51" s="124">
        <v>170</v>
      </c>
      <c r="AA51" s="124">
        <v>540</v>
      </c>
      <c r="AB51" s="124">
        <v>233</v>
      </c>
      <c r="AC51" s="124">
        <v>391</v>
      </c>
      <c r="AD51" s="124">
        <v>158</v>
      </c>
      <c r="AE51" s="124">
        <v>182</v>
      </c>
      <c r="AF51" s="1022"/>
      <c r="AG51" s="124">
        <v>57</v>
      </c>
      <c r="AH51" s="124">
        <f t="shared" si="90"/>
        <v>1985</v>
      </c>
      <c r="AI51" s="124">
        <f t="shared" si="91"/>
        <v>787</v>
      </c>
      <c r="AJ51" s="124"/>
      <c r="AK51" s="1022"/>
      <c r="AL51" s="124"/>
      <c r="AM51" s="124"/>
      <c r="AN51" s="1015"/>
      <c r="AO51" s="325"/>
      <c r="AP51" s="524"/>
      <c r="AQ51" s="540" t="s">
        <v>18</v>
      </c>
      <c r="AR51" s="124">
        <v>321</v>
      </c>
      <c r="AS51" s="124">
        <v>298</v>
      </c>
      <c r="AT51" s="124">
        <v>294</v>
      </c>
      <c r="AU51" s="124">
        <v>277</v>
      </c>
      <c r="AV51" s="124">
        <v>273</v>
      </c>
      <c r="AW51" s="124">
        <f t="shared" si="93"/>
        <v>1463</v>
      </c>
      <c r="AX51" s="124"/>
      <c r="AY51" s="124"/>
      <c r="AZ51" s="124">
        <v>1644</v>
      </c>
      <c r="BA51" s="124">
        <v>445</v>
      </c>
      <c r="BB51" s="124">
        <f t="shared" si="94"/>
        <v>2089</v>
      </c>
      <c r="BC51" s="325">
        <v>287</v>
      </c>
      <c r="BD51" s="726"/>
      <c r="BE51" s="340" t="s">
        <v>157</v>
      </c>
      <c r="BF51" s="119">
        <v>1280</v>
      </c>
      <c r="BG51" s="119">
        <v>1142</v>
      </c>
      <c r="BH51" s="119"/>
      <c r="BI51" s="119">
        <v>173</v>
      </c>
      <c r="BJ51" s="337">
        <v>455</v>
      </c>
    </row>
    <row r="52" spans="1:62" ht="17.149999999999999" customHeight="1">
      <c r="A52" s="539" t="s">
        <v>19</v>
      </c>
      <c r="B52" s="528">
        <v>6535</v>
      </c>
      <c r="C52" s="528">
        <v>3199</v>
      </c>
      <c r="D52" s="528">
        <v>5720</v>
      </c>
      <c r="E52" s="528">
        <v>2829</v>
      </c>
      <c r="F52" s="528">
        <v>6243</v>
      </c>
      <c r="G52" s="528">
        <v>3113</v>
      </c>
      <c r="H52" s="528">
        <v>4656</v>
      </c>
      <c r="I52" s="528">
        <v>2272</v>
      </c>
      <c r="J52" s="529">
        <v>4098</v>
      </c>
      <c r="K52" s="269"/>
      <c r="L52" s="124">
        <v>2093</v>
      </c>
      <c r="M52" s="124">
        <f t="shared" si="92"/>
        <v>27252</v>
      </c>
      <c r="N52" s="530">
        <f t="shared" si="96"/>
        <v>13506</v>
      </c>
      <c r="O52" s="126"/>
      <c r="P52" s="126"/>
      <c r="Q52" s="126"/>
      <c r="R52" s="126"/>
      <c r="S52" s="1025"/>
      <c r="T52" s="257"/>
      <c r="U52" s="524"/>
      <c r="V52" s="540" t="s">
        <v>19</v>
      </c>
      <c r="W52" s="124">
        <v>214</v>
      </c>
      <c r="X52" s="124">
        <v>82</v>
      </c>
      <c r="Y52" s="124">
        <v>528</v>
      </c>
      <c r="Z52" s="124">
        <v>215</v>
      </c>
      <c r="AA52" s="124">
        <v>638</v>
      </c>
      <c r="AB52" s="124">
        <v>266</v>
      </c>
      <c r="AC52" s="124">
        <v>251</v>
      </c>
      <c r="AD52" s="124">
        <v>114</v>
      </c>
      <c r="AE52" s="124">
        <v>107</v>
      </c>
      <c r="AF52" s="1022"/>
      <c r="AG52" s="124">
        <v>46</v>
      </c>
      <c r="AH52" s="124">
        <f t="shared" si="90"/>
        <v>1738</v>
      </c>
      <c r="AI52" s="124">
        <f t="shared" si="91"/>
        <v>723</v>
      </c>
      <c r="AJ52" s="124"/>
      <c r="AK52" s="1022"/>
      <c r="AL52" s="124"/>
      <c r="AM52" s="124"/>
      <c r="AN52" s="1015"/>
      <c r="AO52" s="325"/>
      <c r="AP52" s="524"/>
      <c r="AQ52" s="540" t="s">
        <v>19</v>
      </c>
      <c r="AR52" s="124">
        <v>260</v>
      </c>
      <c r="AS52" s="124">
        <v>247</v>
      </c>
      <c r="AT52" s="124">
        <v>253</v>
      </c>
      <c r="AU52" s="124">
        <v>226</v>
      </c>
      <c r="AV52" s="124">
        <v>223</v>
      </c>
      <c r="AW52" s="124">
        <f t="shared" si="93"/>
        <v>1209</v>
      </c>
      <c r="AX52" s="727"/>
      <c r="AY52" s="727"/>
      <c r="AZ52" s="124">
        <v>1755</v>
      </c>
      <c r="BA52" s="124">
        <v>50</v>
      </c>
      <c r="BB52" s="124">
        <f t="shared" si="94"/>
        <v>1805</v>
      </c>
      <c r="BC52" s="325">
        <v>248</v>
      </c>
      <c r="BD52" s="726"/>
      <c r="BE52" s="340" t="s">
        <v>158</v>
      </c>
      <c r="BF52" s="119">
        <v>964</v>
      </c>
      <c r="BG52" s="119">
        <v>848</v>
      </c>
      <c r="BH52" s="119"/>
      <c r="BI52" s="119">
        <v>68</v>
      </c>
      <c r="BJ52" s="337">
        <v>239</v>
      </c>
    </row>
    <row r="53" spans="1:62" ht="17.149999999999999" customHeight="1">
      <c r="A53" s="539" t="s">
        <v>20</v>
      </c>
      <c r="B53" s="528">
        <v>21180</v>
      </c>
      <c r="C53" s="528">
        <v>10500</v>
      </c>
      <c r="D53" s="528">
        <v>19150</v>
      </c>
      <c r="E53" s="528">
        <v>9477</v>
      </c>
      <c r="F53" s="528">
        <v>18984</v>
      </c>
      <c r="G53" s="528">
        <v>9550</v>
      </c>
      <c r="H53" s="528">
        <v>17269</v>
      </c>
      <c r="I53" s="528">
        <v>8519</v>
      </c>
      <c r="J53" s="529">
        <v>14389</v>
      </c>
      <c r="K53" s="269"/>
      <c r="L53" s="124">
        <v>7123</v>
      </c>
      <c r="M53" s="124">
        <f t="shared" si="92"/>
        <v>90972</v>
      </c>
      <c r="N53" s="530">
        <f t="shared" si="96"/>
        <v>45169</v>
      </c>
      <c r="O53" s="126"/>
      <c r="P53" s="126"/>
      <c r="Q53" s="126"/>
      <c r="R53" s="126"/>
      <c r="S53" s="1025"/>
      <c r="T53" s="257"/>
      <c r="U53" s="524"/>
      <c r="V53" s="540" t="s">
        <v>20</v>
      </c>
      <c r="W53" s="124">
        <v>654</v>
      </c>
      <c r="X53" s="124">
        <v>275</v>
      </c>
      <c r="Y53" s="124">
        <v>752</v>
      </c>
      <c r="Z53" s="124">
        <v>286</v>
      </c>
      <c r="AA53" s="124">
        <v>825</v>
      </c>
      <c r="AB53" s="124">
        <v>382</v>
      </c>
      <c r="AC53" s="124">
        <v>700</v>
      </c>
      <c r="AD53" s="124">
        <v>302</v>
      </c>
      <c r="AE53" s="124">
        <v>272</v>
      </c>
      <c r="AF53" s="1022"/>
      <c r="AG53" s="124">
        <v>124</v>
      </c>
      <c r="AH53" s="124">
        <f t="shared" si="90"/>
        <v>3203</v>
      </c>
      <c r="AI53" s="124">
        <f t="shared" si="91"/>
        <v>1369</v>
      </c>
      <c r="AJ53" s="124"/>
      <c r="AK53" s="1022"/>
      <c r="AL53" s="124"/>
      <c r="AM53" s="124"/>
      <c r="AN53" s="1015"/>
      <c r="AO53" s="325"/>
      <c r="AP53" s="524"/>
      <c r="AQ53" s="540" t="s">
        <v>20</v>
      </c>
      <c r="AR53" s="124">
        <v>649</v>
      </c>
      <c r="AS53" s="124">
        <v>627</v>
      </c>
      <c r="AT53" s="124">
        <v>622</v>
      </c>
      <c r="AU53" s="124">
        <v>592</v>
      </c>
      <c r="AV53" s="124">
        <v>559</v>
      </c>
      <c r="AW53" s="124">
        <f t="shared" si="93"/>
        <v>3049</v>
      </c>
      <c r="AX53" s="727"/>
      <c r="AY53" s="727"/>
      <c r="AZ53" s="124">
        <v>4105</v>
      </c>
      <c r="BA53" s="124">
        <v>68</v>
      </c>
      <c r="BB53" s="124">
        <f t="shared" si="94"/>
        <v>4173</v>
      </c>
      <c r="BC53" s="325">
        <v>528</v>
      </c>
      <c r="BD53" s="726"/>
      <c r="BE53" s="340" t="s">
        <v>159</v>
      </c>
      <c r="BF53" s="119">
        <v>2847</v>
      </c>
      <c r="BG53" s="119">
        <v>2677</v>
      </c>
      <c r="BH53" s="119"/>
      <c r="BI53" s="119">
        <v>434</v>
      </c>
      <c r="BJ53" s="337">
        <v>1646</v>
      </c>
    </row>
    <row r="54" spans="1:62" ht="17.149999999999999" customHeight="1">
      <c r="A54" s="527" t="s">
        <v>21</v>
      </c>
      <c r="B54" s="528">
        <v>2188</v>
      </c>
      <c r="C54" s="528">
        <v>1053</v>
      </c>
      <c r="D54" s="528">
        <v>1793</v>
      </c>
      <c r="E54" s="528">
        <v>888</v>
      </c>
      <c r="F54" s="528">
        <v>1660</v>
      </c>
      <c r="G54" s="528">
        <v>806</v>
      </c>
      <c r="H54" s="528">
        <v>1450</v>
      </c>
      <c r="I54" s="528">
        <v>720</v>
      </c>
      <c r="J54" s="529">
        <v>1164</v>
      </c>
      <c r="K54" s="269"/>
      <c r="L54" s="124">
        <v>592</v>
      </c>
      <c r="M54" s="124">
        <f t="shared" si="92"/>
        <v>8255</v>
      </c>
      <c r="N54" s="530">
        <f t="shared" si="96"/>
        <v>4059</v>
      </c>
      <c r="O54" s="124"/>
      <c r="P54" s="1022"/>
      <c r="Q54" s="124"/>
      <c r="R54" s="124"/>
      <c r="S54" s="1015"/>
      <c r="T54" s="325"/>
      <c r="U54" s="524"/>
      <c r="V54" s="531" t="s">
        <v>21</v>
      </c>
      <c r="W54" s="124">
        <v>197</v>
      </c>
      <c r="X54" s="124">
        <v>79</v>
      </c>
      <c r="Y54" s="124">
        <v>203</v>
      </c>
      <c r="Z54" s="124">
        <v>92</v>
      </c>
      <c r="AA54" s="124">
        <v>240</v>
      </c>
      <c r="AB54" s="124">
        <v>99</v>
      </c>
      <c r="AC54" s="124">
        <v>164</v>
      </c>
      <c r="AD54" s="124">
        <v>69</v>
      </c>
      <c r="AE54" s="124">
        <v>79</v>
      </c>
      <c r="AF54" s="1022"/>
      <c r="AG54" s="124">
        <v>43</v>
      </c>
      <c r="AH54" s="124">
        <f t="shared" si="90"/>
        <v>883</v>
      </c>
      <c r="AI54" s="124">
        <f t="shared" si="91"/>
        <v>382</v>
      </c>
      <c r="AJ54" s="124"/>
      <c r="AK54" s="1022"/>
      <c r="AL54" s="124"/>
      <c r="AM54" s="124"/>
      <c r="AN54" s="1015"/>
      <c r="AO54" s="325"/>
      <c r="AP54" s="524"/>
      <c r="AQ54" s="531" t="s">
        <v>21</v>
      </c>
      <c r="AR54" s="124">
        <v>92</v>
      </c>
      <c r="AS54" s="124">
        <v>92</v>
      </c>
      <c r="AT54" s="124">
        <v>91</v>
      </c>
      <c r="AU54" s="124">
        <v>86</v>
      </c>
      <c r="AV54" s="124">
        <v>85</v>
      </c>
      <c r="AW54" s="124">
        <f t="shared" si="93"/>
        <v>446</v>
      </c>
      <c r="AX54" s="124"/>
      <c r="AY54" s="124"/>
      <c r="AZ54" s="124">
        <v>377</v>
      </c>
      <c r="BA54" s="124">
        <v>22</v>
      </c>
      <c r="BB54" s="124">
        <f t="shared" si="94"/>
        <v>399</v>
      </c>
      <c r="BC54" s="325">
        <v>93</v>
      </c>
      <c r="BD54" s="726"/>
      <c r="BE54" s="340" t="s">
        <v>160</v>
      </c>
      <c r="BF54" s="119">
        <v>278</v>
      </c>
      <c r="BG54" s="119">
        <v>194</v>
      </c>
      <c r="BH54" s="119"/>
      <c r="BI54" s="119">
        <v>13</v>
      </c>
      <c r="BJ54" s="337">
        <v>48</v>
      </c>
    </row>
    <row r="55" spans="1:62" ht="17.149999999999999" customHeight="1">
      <c r="A55" s="534" t="s">
        <v>22</v>
      </c>
      <c r="B55" s="528"/>
      <c r="C55" s="528"/>
      <c r="D55" s="528"/>
      <c r="E55" s="528"/>
      <c r="F55" s="528"/>
      <c r="G55" s="528"/>
      <c r="H55" s="528"/>
      <c r="I55" s="528"/>
      <c r="J55" s="529"/>
      <c r="K55" s="269"/>
      <c r="L55" s="124"/>
      <c r="M55" s="124">
        <f t="shared" ref="M55:M61" si="97">+B55+D55+F55+H55+J55</f>
        <v>0</v>
      </c>
      <c r="N55" s="530">
        <f t="shared" si="96"/>
        <v>0</v>
      </c>
      <c r="O55" s="124"/>
      <c r="P55" s="1022"/>
      <c r="Q55" s="124"/>
      <c r="R55" s="124"/>
      <c r="S55" s="1015"/>
      <c r="T55" s="325"/>
      <c r="U55" s="524"/>
      <c r="V55" s="525" t="s">
        <v>22</v>
      </c>
      <c r="W55" s="116"/>
      <c r="X55" s="116"/>
      <c r="Y55" s="116"/>
      <c r="Z55" s="116"/>
      <c r="AA55" s="116"/>
      <c r="AB55" s="116"/>
      <c r="AC55" s="116"/>
      <c r="AD55" s="116"/>
      <c r="AE55" s="116"/>
      <c r="AF55" s="1027"/>
      <c r="AG55" s="116"/>
      <c r="AH55" s="124">
        <f t="shared" si="90"/>
        <v>0</v>
      </c>
      <c r="AI55" s="124">
        <f t="shared" si="91"/>
        <v>0</v>
      </c>
      <c r="AJ55" s="124"/>
      <c r="AK55" s="1022"/>
      <c r="AL55" s="124"/>
      <c r="AM55" s="124"/>
      <c r="AN55" s="1015"/>
      <c r="AO55" s="325"/>
      <c r="AP55" s="524"/>
      <c r="AQ55" s="525" t="s">
        <v>22</v>
      </c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325"/>
      <c r="BD55" s="526"/>
      <c r="BE55" s="334" t="s">
        <v>22</v>
      </c>
      <c r="BF55" s="121"/>
      <c r="BG55" s="121"/>
      <c r="BH55" s="121"/>
      <c r="BI55" s="119"/>
      <c r="BJ55" s="337"/>
    </row>
    <row r="56" spans="1:62" ht="17.149999999999999" customHeight="1">
      <c r="A56" s="527" t="s">
        <v>23</v>
      </c>
      <c r="B56" s="528">
        <v>1117</v>
      </c>
      <c r="C56" s="528">
        <v>550</v>
      </c>
      <c r="D56" s="528">
        <v>827</v>
      </c>
      <c r="E56" s="528">
        <v>409</v>
      </c>
      <c r="F56" s="528">
        <v>842</v>
      </c>
      <c r="G56" s="528">
        <v>445</v>
      </c>
      <c r="H56" s="528">
        <v>726</v>
      </c>
      <c r="I56" s="528">
        <v>361</v>
      </c>
      <c r="J56" s="529">
        <v>571</v>
      </c>
      <c r="K56" s="269"/>
      <c r="L56" s="124">
        <v>304</v>
      </c>
      <c r="M56" s="124">
        <f t="shared" si="97"/>
        <v>4083</v>
      </c>
      <c r="N56" s="530">
        <f t="shared" si="96"/>
        <v>2069</v>
      </c>
      <c r="O56" s="124"/>
      <c r="P56" s="1022"/>
      <c r="Q56" s="124"/>
      <c r="R56" s="124"/>
      <c r="S56" s="1015"/>
      <c r="T56" s="325"/>
      <c r="U56" s="524"/>
      <c r="V56" s="531" t="s">
        <v>23</v>
      </c>
      <c r="W56" s="124">
        <v>106</v>
      </c>
      <c r="X56" s="124">
        <v>49</v>
      </c>
      <c r="Y56" s="124">
        <v>78</v>
      </c>
      <c r="Z56" s="124">
        <v>38</v>
      </c>
      <c r="AA56" s="124">
        <v>88</v>
      </c>
      <c r="AB56" s="124">
        <v>43</v>
      </c>
      <c r="AC56" s="124">
        <v>60</v>
      </c>
      <c r="AD56" s="124">
        <v>29</v>
      </c>
      <c r="AE56" s="124">
        <v>25</v>
      </c>
      <c r="AF56" s="1022"/>
      <c r="AG56" s="124">
        <v>12</v>
      </c>
      <c r="AH56" s="124">
        <f t="shared" si="90"/>
        <v>357</v>
      </c>
      <c r="AI56" s="124">
        <f t="shared" si="91"/>
        <v>171</v>
      </c>
      <c r="AJ56" s="124"/>
      <c r="AK56" s="1022"/>
      <c r="AL56" s="124"/>
      <c r="AM56" s="124"/>
      <c r="AN56" s="1015"/>
      <c r="AO56" s="325"/>
      <c r="AP56" s="524"/>
      <c r="AQ56" s="531" t="s">
        <v>23</v>
      </c>
      <c r="AR56" s="124">
        <v>27</v>
      </c>
      <c r="AS56" s="124">
        <v>24</v>
      </c>
      <c r="AT56" s="124">
        <v>28</v>
      </c>
      <c r="AU56" s="124">
        <v>24</v>
      </c>
      <c r="AV56" s="124">
        <v>22</v>
      </c>
      <c r="AW56" s="124">
        <f t="shared" si="93"/>
        <v>125</v>
      </c>
      <c r="AX56" s="124"/>
      <c r="AY56" s="124"/>
      <c r="AZ56" s="124">
        <v>97</v>
      </c>
      <c r="BA56" s="124">
        <v>9</v>
      </c>
      <c r="BB56" s="124">
        <f t="shared" si="94"/>
        <v>106</v>
      </c>
      <c r="BC56" s="325">
        <v>25</v>
      </c>
      <c r="BD56" s="726"/>
      <c r="BE56" s="340" t="s">
        <v>162</v>
      </c>
      <c r="BF56" s="119">
        <v>116</v>
      </c>
      <c r="BG56" s="119">
        <v>77</v>
      </c>
      <c r="BH56" s="119"/>
      <c r="BI56" s="119">
        <v>4</v>
      </c>
      <c r="BJ56" s="337">
        <v>23</v>
      </c>
    </row>
    <row r="57" spans="1:62" ht="17.149999999999999" customHeight="1">
      <c r="A57" s="527" t="s">
        <v>24</v>
      </c>
      <c r="B57" s="528">
        <v>395</v>
      </c>
      <c r="C57" s="528">
        <v>183</v>
      </c>
      <c r="D57" s="528">
        <v>268</v>
      </c>
      <c r="E57" s="528">
        <v>144</v>
      </c>
      <c r="F57" s="528">
        <v>270</v>
      </c>
      <c r="G57" s="528">
        <v>131</v>
      </c>
      <c r="H57" s="528">
        <v>262</v>
      </c>
      <c r="I57" s="528">
        <v>133</v>
      </c>
      <c r="J57" s="529">
        <v>256</v>
      </c>
      <c r="K57" s="269"/>
      <c r="L57" s="124">
        <v>130</v>
      </c>
      <c r="M57" s="124">
        <f t="shared" si="97"/>
        <v>1451</v>
      </c>
      <c r="N57" s="530">
        <f t="shared" si="96"/>
        <v>721</v>
      </c>
      <c r="O57" s="124"/>
      <c r="P57" s="1022"/>
      <c r="Q57" s="124"/>
      <c r="R57" s="124"/>
      <c r="S57" s="1015"/>
      <c r="T57" s="325"/>
      <c r="U57" s="524"/>
      <c r="V57" s="531" t="s">
        <v>24</v>
      </c>
      <c r="W57" s="124">
        <v>42</v>
      </c>
      <c r="X57" s="124">
        <v>16</v>
      </c>
      <c r="Y57" s="124">
        <v>64</v>
      </c>
      <c r="Z57" s="124">
        <v>28</v>
      </c>
      <c r="AA57" s="124">
        <v>56</v>
      </c>
      <c r="AB57" s="124">
        <v>27</v>
      </c>
      <c r="AC57" s="124">
        <v>49</v>
      </c>
      <c r="AD57" s="124">
        <v>23</v>
      </c>
      <c r="AE57" s="124">
        <v>27</v>
      </c>
      <c r="AF57" s="1022"/>
      <c r="AG57" s="124">
        <v>14</v>
      </c>
      <c r="AH57" s="124">
        <f t="shared" si="90"/>
        <v>238</v>
      </c>
      <c r="AI57" s="124">
        <f t="shared" si="91"/>
        <v>108</v>
      </c>
      <c r="AJ57" s="124"/>
      <c r="AK57" s="1022"/>
      <c r="AL57" s="124"/>
      <c r="AM57" s="124"/>
      <c r="AN57" s="1015"/>
      <c r="AO57" s="325"/>
      <c r="AP57" s="524"/>
      <c r="AQ57" s="531" t="s">
        <v>24</v>
      </c>
      <c r="AR57" s="124">
        <v>13</v>
      </c>
      <c r="AS57" s="124">
        <v>12</v>
      </c>
      <c r="AT57" s="124">
        <v>12</v>
      </c>
      <c r="AU57" s="124">
        <v>11</v>
      </c>
      <c r="AV57" s="124">
        <v>11</v>
      </c>
      <c r="AW57" s="124">
        <f t="shared" si="93"/>
        <v>59</v>
      </c>
      <c r="AX57" s="124"/>
      <c r="AY57" s="124"/>
      <c r="AZ57" s="124">
        <v>35</v>
      </c>
      <c r="BA57" s="124">
        <v>12</v>
      </c>
      <c r="BB57" s="124">
        <f t="shared" si="94"/>
        <v>47</v>
      </c>
      <c r="BC57" s="325">
        <v>45</v>
      </c>
      <c r="BD57" s="726"/>
      <c r="BE57" s="340" t="s">
        <v>163</v>
      </c>
      <c r="BF57" s="119">
        <v>51</v>
      </c>
      <c r="BG57" s="119">
        <v>35</v>
      </c>
      <c r="BH57" s="119"/>
      <c r="BI57" s="119">
        <v>6</v>
      </c>
      <c r="BJ57" s="337">
        <v>7</v>
      </c>
    </row>
    <row r="58" spans="1:62" ht="17.149999999999999" customHeight="1">
      <c r="A58" s="527" t="s">
        <v>25</v>
      </c>
      <c r="B58" s="528">
        <v>504</v>
      </c>
      <c r="C58" s="528">
        <v>237</v>
      </c>
      <c r="D58" s="528">
        <v>400</v>
      </c>
      <c r="E58" s="528">
        <v>197</v>
      </c>
      <c r="F58" s="528">
        <v>418</v>
      </c>
      <c r="G58" s="528">
        <v>223</v>
      </c>
      <c r="H58" s="528">
        <v>399</v>
      </c>
      <c r="I58" s="528">
        <v>219</v>
      </c>
      <c r="J58" s="529">
        <v>388</v>
      </c>
      <c r="K58" s="269"/>
      <c r="L58" s="124">
        <v>213</v>
      </c>
      <c r="M58" s="124">
        <f t="shared" si="97"/>
        <v>2109</v>
      </c>
      <c r="N58" s="530">
        <f t="shared" si="96"/>
        <v>1089</v>
      </c>
      <c r="O58" s="124"/>
      <c r="P58" s="1022"/>
      <c r="Q58" s="124"/>
      <c r="R58" s="124"/>
      <c r="S58" s="1015"/>
      <c r="T58" s="325"/>
      <c r="U58" s="524"/>
      <c r="V58" s="531" t="s">
        <v>25</v>
      </c>
      <c r="W58" s="124">
        <v>55</v>
      </c>
      <c r="X58" s="124">
        <v>18</v>
      </c>
      <c r="Y58" s="124">
        <v>21</v>
      </c>
      <c r="Z58" s="124">
        <v>12</v>
      </c>
      <c r="AA58" s="124">
        <v>39</v>
      </c>
      <c r="AB58" s="124">
        <v>21</v>
      </c>
      <c r="AC58" s="124">
        <v>32</v>
      </c>
      <c r="AD58" s="124">
        <v>13</v>
      </c>
      <c r="AE58" s="124">
        <v>17</v>
      </c>
      <c r="AF58" s="1022"/>
      <c r="AG58" s="124">
        <v>12</v>
      </c>
      <c r="AH58" s="124">
        <f t="shared" si="90"/>
        <v>164</v>
      </c>
      <c r="AI58" s="124">
        <f t="shared" si="91"/>
        <v>76</v>
      </c>
      <c r="AJ58" s="124"/>
      <c r="AK58" s="1022"/>
      <c r="AL58" s="124"/>
      <c r="AM58" s="124"/>
      <c r="AN58" s="1015"/>
      <c r="AO58" s="325"/>
      <c r="AP58" s="524"/>
      <c r="AQ58" s="531" t="s">
        <v>25</v>
      </c>
      <c r="AR58" s="124">
        <v>10</v>
      </c>
      <c r="AS58" s="124">
        <v>10</v>
      </c>
      <c r="AT58" s="124">
        <v>9</v>
      </c>
      <c r="AU58" s="124">
        <v>9</v>
      </c>
      <c r="AV58" s="124">
        <v>11</v>
      </c>
      <c r="AW58" s="124">
        <f t="shared" si="93"/>
        <v>49</v>
      </c>
      <c r="AX58" s="124"/>
      <c r="AY58" s="124"/>
      <c r="AZ58" s="124">
        <v>43</v>
      </c>
      <c r="BA58" s="124">
        <v>0</v>
      </c>
      <c r="BB58" s="124">
        <f t="shared" si="94"/>
        <v>43</v>
      </c>
      <c r="BC58" s="325">
        <v>8</v>
      </c>
      <c r="BD58" s="726"/>
      <c r="BE58" s="340" t="s">
        <v>164</v>
      </c>
      <c r="BF58" s="119">
        <v>50</v>
      </c>
      <c r="BG58" s="119">
        <v>27</v>
      </c>
      <c r="BH58" s="119"/>
      <c r="BI58" s="119">
        <v>3</v>
      </c>
      <c r="BJ58" s="337">
        <v>8</v>
      </c>
    </row>
    <row r="59" spans="1:62" ht="17.149999999999999" customHeight="1">
      <c r="A59" s="527" t="s">
        <v>26</v>
      </c>
      <c r="B59" s="528">
        <v>116</v>
      </c>
      <c r="C59" s="528">
        <v>65</v>
      </c>
      <c r="D59" s="528">
        <v>81</v>
      </c>
      <c r="E59" s="528">
        <v>44</v>
      </c>
      <c r="F59" s="528">
        <v>89</v>
      </c>
      <c r="G59" s="528">
        <v>39</v>
      </c>
      <c r="H59" s="528">
        <v>75</v>
      </c>
      <c r="I59" s="528">
        <v>42</v>
      </c>
      <c r="J59" s="529">
        <v>38</v>
      </c>
      <c r="K59" s="269"/>
      <c r="L59" s="124">
        <v>21</v>
      </c>
      <c r="M59" s="124">
        <f t="shared" si="97"/>
        <v>399</v>
      </c>
      <c r="N59" s="530">
        <f t="shared" si="96"/>
        <v>211</v>
      </c>
      <c r="O59" s="124"/>
      <c r="P59" s="1022"/>
      <c r="Q59" s="124"/>
      <c r="R59" s="124"/>
      <c r="S59" s="1015"/>
      <c r="T59" s="325"/>
      <c r="U59" s="524"/>
      <c r="V59" s="531" t="s">
        <v>26</v>
      </c>
      <c r="W59" s="124">
        <v>5</v>
      </c>
      <c r="X59" s="124">
        <v>3</v>
      </c>
      <c r="Y59" s="124">
        <v>4</v>
      </c>
      <c r="Z59" s="124">
        <v>3</v>
      </c>
      <c r="AA59" s="124">
        <v>12</v>
      </c>
      <c r="AB59" s="124">
        <v>3</v>
      </c>
      <c r="AC59" s="124">
        <v>9</v>
      </c>
      <c r="AD59" s="124">
        <v>4</v>
      </c>
      <c r="AE59" s="124">
        <v>0</v>
      </c>
      <c r="AF59" s="1022"/>
      <c r="AG59" s="124">
        <v>0</v>
      </c>
      <c r="AH59" s="124">
        <f t="shared" si="90"/>
        <v>30</v>
      </c>
      <c r="AI59" s="124">
        <f t="shared" si="91"/>
        <v>13</v>
      </c>
      <c r="AJ59" s="124"/>
      <c r="AK59" s="1022"/>
      <c r="AL59" s="124"/>
      <c r="AM59" s="124"/>
      <c r="AN59" s="1015"/>
      <c r="AO59" s="325"/>
      <c r="AP59" s="524"/>
      <c r="AQ59" s="531" t="s">
        <v>26</v>
      </c>
      <c r="AR59" s="124">
        <v>5</v>
      </c>
      <c r="AS59" s="124">
        <v>4</v>
      </c>
      <c r="AT59" s="124">
        <v>5</v>
      </c>
      <c r="AU59" s="124">
        <v>4</v>
      </c>
      <c r="AV59" s="124">
        <v>3</v>
      </c>
      <c r="AW59" s="124">
        <f t="shared" si="93"/>
        <v>21</v>
      </c>
      <c r="AX59" s="124"/>
      <c r="AY59" s="124"/>
      <c r="AZ59" s="124">
        <v>24</v>
      </c>
      <c r="BA59" s="124">
        <v>0</v>
      </c>
      <c r="BB59" s="124">
        <f t="shared" si="94"/>
        <v>24</v>
      </c>
      <c r="BC59" s="325">
        <v>5</v>
      </c>
      <c r="BD59" s="726"/>
      <c r="BE59" s="340" t="s">
        <v>165</v>
      </c>
      <c r="BF59" s="119">
        <v>20</v>
      </c>
      <c r="BG59" s="119">
        <v>17</v>
      </c>
      <c r="BH59" s="119"/>
      <c r="BI59" s="119">
        <v>2</v>
      </c>
      <c r="BJ59" s="337">
        <v>6</v>
      </c>
    </row>
    <row r="60" spans="1:62" ht="17.149999999999999" customHeight="1">
      <c r="A60" s="527" t="s">
        <v>27</v>
      </c>
      <c r="B60" s="528">
        <v>298</v>
      </c>
      <c r="C60" s="528">
        <v>138</v>
      </c>
      <c r="D60" s="528">
        <v>272</v>
      </c>
      <c r="E60" s="528">
        <v>137</v>
      </c>
      <c r="F60" s="528">
        <v>238</v>
      </c>
      <c r="G60" s="528">
        <v>126</v>
      </c>
      <c r="H60" s="528">
        <v>214</v>
      </c>
      <c r="I60" s="528">
        <v>109</v>
      </c>
      <c r="J60" s="529">
        <v>202</v>
      </c>
      <c r="K60" s="269"/>
      <c r="L60" s="124">
        <v>111</v>
      </c>
      <c r="M60" s="124">
        <f t="shared" si="97"/>
        <v>1224</v>
      </c>
      <c r="N60" s="530">
        <f t="shared" si="96"/>
        <v>621</v>
      </c>
      <c r="O60" s="124"/>
      <c r="P60" s="1022"/>
      <c r="Q60" s="124"/>
      <c r="R60" s="124"/>
      <c r="S60" s="1015"/>
      <c r="T60" s="325"/>
      <c r="U60" s="524"/>
      <c r="V60" s="531" t="s">
        <v>27</v>
      </c>
      <c r="W60" s="124">
        <v>16</v>
      </c>
      <c r="X60" s="124">
        <v>9</v>
      </c>
      <c r="Y60" s="124">
        <v>22</v>
      </c>
      <c r="Z60" s="124">
        <v>8</v>
      </c>
      <c r="AA60" s="124">
        <v>24</v>
      </c>
      <c r="AB60" s="124">
        <v>13</v>
      </c>
      <c r="AC60" s="124">
        <v>13</v>
      </c>
      <c r="AD60" s="124">
        <v>7</v>
      </c>
      <c r="AE60" s="124">
        <v>6</v>
      </c>
      <c r="AF60" s="1022"/>
      <c r="AG60" s="124">
        <v>2</v>
      </c>
      <c r="AH60" s="124">
        <f t="shared" si="90"/>
        <v>81</v>
      </c>
      <c r="AI60" s="124">
        <f t="shared" si="91"/>
        <v>39</v>
      </c>
      <c r="AJ60" s="124"/>
      <c r="AK60" s="1022"/>
      <c r="AL60" s="124"/>
      <c r="AM60" s="124"/>
      <c r="AN60" s="1015"/>
      <c r="AO60" s="325"/>
      <c r="AP60" s="524"/>
      <c r="AQ60" s="531" t="s">
        <v>27</v>
      </c>
      <c r="AR60" s="124">
        <v>9</v>
      </c>
      <c r="AS60" s="124">
        <v>9</v>
      </c>
      <c r="AT60" s="124">
        <v>9</v>
      </c>
      <c r="AU60" s="124">
        <v>8</v>
      </c>
      <c r="AV60" s="124">
        <v>9</v>
      </c>
      <c r="AW60" s="124">
        <f t="shared" si="93"/>
        <v>44</v>
      </c>
      <c r="AX60" s="124"/>
      <c r="AY60" s="124"/>
      <c r="AZ60" s="124">
        <v>34</v>
      </c>
      <c r="BA60" s="124">
        <v>5</v>
      </c>
      <c r="BB60" s="124">
        <f t="shared" si="94"/>
        <v>39</v>
      </c>
      <c r="BC60" s="325">
        <v>8</v>
      </c>
      <c r="BD60" s="726"/>
      <c r="BE60" s="340" t="s">
        <v>166</v>
      </c>
      <c r="BF60" s="119">
        <v>38</v>
      </c>
      <c r="BG60" s="119">
        <v>22</v>
      </c>
      <c r="BH60" s="119"/>
      <c r="BI60" s="119">
        <v>2</v>
      </c>
      <c r="BJ60" s="337">
        <v>6</v>
      </c>
    </row>
    <row r="61" spans="1:62" ht="17.149999999999999" customHeight="1">
      <c r="A61" s="527" t="s">
        <v>28</v>
      </c>
      <c r="B61" s="528">
        <v>522</v>
      </c>
      <c r="C61" s="528">
        <v>256</v>
      </c>
      <c r="D61" s="528">
        <v>393</v>
      </c>
      <c r="E61" s="528">
        <v>214</v>
      </c>
      <c r="F61" s="528">
        <v>405</v>
      </c>
      <c r="G61" s="528">
        <v>219</v>
      </c>
      <c r="H61" s="528">
        <v>313</v>
      </c>
      <c r="I61" s="528">
        <v>161</v>
      </c>
      <c r="J61" s="529">
        <v>291</v>
      </c>
      <c r="K61" s="269"/>
      <c r="L61" s="124">
        <v>133</v>
      </c>
      <c r="M61" s="124">
        <f t="shared" si="97"/>
        <v>1924</v>
      </c>
      <c r="N61" s="530">
        <f t="shared" si="96"/>
        <v>983</v>
      </c>
      <c r="O61" s="124"/>
      <c r="P61" s="1022"/>
      <c r="Q61" s="124"/>
      <c r="R61" s="124"/>
      <c r="S61" s="1015"/>
      <c r="T61" s="325"/>
      <c r="U61" s="524"/>
      <c r="V61" s="531" t="s">
        <v>28</v>
      </c>
      <c r="W61" s="124">
        <v>12</v>
      </c>
      <c r="X61" s="124">
        <v>8</v>
      </c>
      <c r="Y61" s="124">
        <v>21</v>
      </c>
      <c r="Z61" s="124">
        <v>7</v>
      </c>
      <c r="AA61" s="124">
        <v>23</v>
      </c>
      <c r="AB61" s="124">
        <v>12</v>
      </c>
      <c r="AC61" s="124">
        <v>27</v>
      </c>
      <c r="AD61" s="124">
        <v>15</v>
      </c>
      <c r="AE61" s="124">
        <v>13</v>
      </c>
      <c r="AF61" s="1022"/>
      <c r="AG61" s="124">
        <v>4</v>
      </c>
      <c r="AH61" s="124">
        <f t="shared" si="90"/>
        <v>96</v>
      </c>
      <c r="AI61" s="124">
        <f t="shared" si="91"/>
        <v>46</v>
      </c>
      <c r="AJ61" s="124"/>
      <c r="AK61" s="1022"/>
      <c r="AL61" s="124"/>
      <c r="AM61" s="124"/>
      <c r="AN61" s="1015"/>
      <c r="AO61" s="325"/>
      <c r="AP61" s="524"/>
      <c r="AQ61" s="531" t="s">
        <v>28</v>
      </c>
      <c r="AR61" s="124">
        <v>11</v>
      </c>
      <c r="AS61" s="124">
        <v>11</v>
      </c>
      <c r="AT61" s="124">
        <v>11</v>
      </c>
      <c r="AU61" s="124">
        <v>10</v>
      </c>
      <c r="AV61" s="124">
        <v>10</v>
      </c>
      <c r="AW61" s="124">
        <f t="shared" si="93"/>
        <v>53</v>
      </c>
      <c r="AX61" s="727"/>
      <c r="AY61" s="124"/>
      <c r="AZ61" s="124">
        <v>45</v>
      </c>
      <c r="BA61" s="124">
        <v>16</v>
      </c>
      <c r="BB61" s="124">
        <f t="shared" si="94"/>
        <v>61</v>
      </c>
      <c r="BC61" s="325">
        <v>18</v>
      </c>
      <c r="BD61" s="726"/>
      <c r="BE61" s="340" t="s">
        <v>167</v>
      </c>
      <c r="BF61" s="119">
        <v>57</v>
      </c>
      <c r="BG61" s="119">
        <v>25</v>
      </c>
      <c r="BH61" s="119"/>
      <c r="BI61" s="119">
        <v>4</v>
      </c>
      <c r="BJ61" s="337">
        <v>11</v>
      </c>
    </row>
    <row r="62" spans="1:62" ht="17.149999999999999" customHeight="1">
      <c r="A62" s="534" t="s">
        <v>29</v>
      </c>
      <c r="B62" s="528"/>
      <c r="C62" s="528"/>
      <c r="D62" s="528"/>
      <c r="E62" s="528"/>
      <c r="F62" s="528"/>
      <c r="G62" s="528"/>
      <c r="H62" s="528"/>
      <c r="I62" s="528"/>
      <c r="J62" s="529"/>
      <c r="K62" s="269"/>
      <c r="L62" s="124"/>
      <c r="M62" s="124"/>
      <c r="N62" s="541"/>
      <c r="O62" s="124"/>
      <c r="P62" s="1022"/>
      <c r="Q62" s="124"/>
      <c r="R62" s="124"/>
      <c r="S62" s="1015"/>
      <c r="T62" s="325"/>
      <c r="U62" s="524"/>
      <c r="V62" s="525" t="s">
        <v>29</v>
      </c>
      <c r="W62" s="116"/>
      <c r="X62" s="116"/>
      <c r="Y62" s="116"/>
      <c r="Z62" s="116"/>
      <c r="AA62" s="116"/>
      <c r="AB62" s="116"/>
      <c r="AC62" s="116"/>
      <c r="AD62" s="116"/>
      <c r="AE62" s="116"/>
      <c r="AF62" s="1027"/>
      <c r="AG62" s="116"/>
      <c r="AH62" s="124">
        <f t="shared" si="90"/>
        <v>0</v>
      </c>
      <c r="AI62" s="124">
        <f t="shared" si="91"/>
        <v>0</v>
      </c>
      <c r="AJ62" s="124"/>
      <c r="AK62" s="1022"/>
      <c r="AL62" s="124"/>
      <c r="AM62" s="124"/>
      <c r="AN62" s="1015"/>
      <c r="AO62" s="325"/>
      <c r="AP62" s="524"/>
      <c r="AQ62" s="525" t="s">
        <v>29</v>
      </c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325"/>
      <c r="BD62" s="526"/>
      <c r="BE62" s="334" t="s">
        <v>29</v>
      </c>
      <c r="BF62" s="121"/>
      <c r="BG62" s="121"/>
      <c r="BH62" s="121"/>
      <c r="BI62" s="119"/>
      <c r="BJ62" s="337"/>
    </row>
    <row r="63" spans="1:62" ht="17.149999999999999" customHeight="1">
      <c r="A63" s="527" t="s">
        <v>30</v>
      </c>
      <c r="B63" s="528">
        <v>3290</v>
      </c>
      <c r="C63" s="528">
        <v>1750</v>
      </c>
      <c r="D63" s="528">
        <v>1437</v>
      </c>
      <c r="E63" s="528">
        <v>771</v>
      </c>
      <c r="F63" s="528">
        <v>1092</v>
      </c>
      <c r="G63" s="528">
        <v>611</v>
      </c>
      <c r="H63" s="528">
        <v>596</v>
      </c>
      <c r="I63" s="528">
        <v>314</v>
      </c>
      <c r="J63" s="529">
        <v>363</v>
      </c>
      <c r="K63" s="269"/>
      <c r="L63" s="124">
        <v>178</v>
      </c>
      <c r="M63" s="124">
        <f t="shared" ref="M63:M78" si="98">+B63+D63+F63+H63+J63</f>
        <v>6778</v>
      </c>
      <c r="N63" s="542">
        <f>+C63+E63+G63+I63+L63</f>
        <v>3624</v>
      </c>
      <c r="O63" s="124"/>
      <c r="P63" s="1022"/>
      <c r="Q63" s="124"/>
      <c r="R63" s="124"/>
      <c r="S63" s="1015"/>
      <c r="T63" s="325"/>
      <c r="U63" s="535"/>
      <c r="V63" s="531" t="s">
        <v>30</v>
      </c>
      <c r="W63" s="124">
        <v>362</v>
      </c>
      <c r="X63" s="124">
        <v>196</v>
      </c>
      <c r="Y63" s="124">
        <v>214</v>
      </c>
      <c r="Z63" s="124">
        <v>112</v>
      </c>
      <c r="AA63" s="124">
        <v>143</v>
      </c>
      <c r="AB63" s="124">
        <v>79</v>
      </c>
      <c r="AC63" s="124">
        <v>30</v>
      </c>
      <c r="AD63" s="124">
        <v>12</v>
      </c>
      <c r="AE63" s="124">
        <v>3</v>
      </c>
      <c r="AF63" s="1022"/>
      <c r="AG63" s="124">
        <v>2</v>
      </c>
      <c r="AH63" s="124">
        <f t="shared" si="90"/>
        <v>752</v>
      </c>
      <c r="AI63" s="124">
        <f t="shared" si="91"/>
        <v>401</v>
      </c>
      <c r="AJ63" s="124"/>
      <c r="AK63" s="1022"/>
      <c r="AL63" s="124"/>
      <c r="AM63" s="124"/>
      <c r="AN63" s="1015"/>
      <c r="AO63" s="325"/>
      <c r="AP63" s="524"/>
      <c r="AQ63" s="531" t="s">
        <v>30</v>
      </c>
      <c r="AR63" s="124">
        <v>68</v>
      </c>
      <c r="AS63" s="124">
        <v>66</v>
      </c>
      <c r="AT63" s="124">
        <v>62</v>
      </c>
      <c r="AU63" s="124">
        <v>22</v>
      </c>
      <c r="AV63" s="124">
        <v>17</v>
      </c>
      <c r="AW63" s="124">
        <f t="shared" si="93"/>
        <v>235</v>
      </c>
      <c r="AX63" s="124"/>
      <c r="AY63" s="124"/>
      <c r="AZ63" s="124">
        <v>111</v>
      </c>
      <c r="BA63" s="124">
        <v>15</v>
      </c>
      <c r="BB63" s="124">
        <f t="shared" si="94"/>
        <v>126</v>
      </c>
      <c r="BC63" s="325">
        <v>66</v>
      </c>
      <c r="BD63" s="726"/>
      <c r="BE63" s="340" t="s">
        <v>168</v>
      </c>
      <c r="BF63" s="119">
        <v>125</v>
      </c>
      <c r="BG63" s="119">
        <v>51</v>
      </c>
      <c r="BH63" s="119"/>
      <c r="BI63" s="119">
        <v>5</v>
      </c>
      <c r="BJ63" s="337">
        <v>9</v>
      </c>
    </row>
    <row r="64" spans="1:62" ht="17.149999999999999" customHeight="1">
      <c r="A64" s="527" t="s">
        <v>31</v>
      </c>
      <c r="B64" s="528">
        <v>777</v>
      </c>
      <c r="C64" s="528">
        <v>406</v>
      </c>
      <c r="D64" s="528">
        <v>433</v>
      </c>
      <c r="E64" s="528">
        <v>230</v>
      </c>
      <c r="F64" s="528">
        <v>404</v>
      </c>
      <c r="G64" s="528">
        <v>206</v>
      </c>
      <c r="H64" s="528">
        <v>162</v>
      </c>
      <c r="I64" s="528">
        <v>76</v>
      </c>
      <c r="J64" s="529">
        <v>115</v>
      </c>
      <c r="K64" s="269"/>
      <c r="L64" s="124">
        <v>62</v>
      </c>
      <c r="M64" s="124">
        <f t="shared" si="98"/>
        <v>1891</v>
      </c>
      <c r="N64" s="542">
        <f>+C64+E64+G64+I64+L64</f>
        <v>980</v>
      </c>
      <c r="O64" s="124"/>
      <c r="P64" s="1022"/>
      <c r="Q64" s="124"/>
      <c r="R64" s="124"/>
      <c r="S64" s="1015"/>
      <c r="T64" s="325"/>
      <c r="U64" s="535"/>
      <c r="V64" s="531" t="s">
        <v>31</v>
      </c>
      <c r="W64" s="124">
        <v>197</v>
      </c>
      <c r="X64" s="124">
        <v>96</v>
      </c>
      <c r="Y64" s="124">
        <v>72</v>
      </c>
      <c r="Z64" s="124">
        <v>35</v>
      </c>
      <c r="AA64" s="124">
        <v>32</v>
      </c>
      <c r="AB64" s="124">
        <v>15</v>
      </c>
      <c r="AC64" s="124">
        <v>0</v>
      </c>
      <c r="AD64" s="124">
        <v>0</v>
      </c>
      <c r="AE64" s="124">
        <v>0</v>
      </c>
      <c r="AF64" s="1022"/>
      <c r="AG64" s="124">
        <v>0</v>
      </c>
      <c r="AH64" s="124">
        <f t="shared" si="90"/>
        <v>301</v>
      </c>
      <c r="AI64" s="124">
        <f t="shared" si="91"/>
        <v>146</v>
      </c>
      <c r="AJ64" s="124"/>
      <c r="AK64" s="1022"/>
      <c r="AL64" s="124"/>
      <c r="AM64" s="124"/>
      <c r="AN64" s="1015"/>
      <c r="AO64" s="325"/>
      <c r="AP64" s="524"/>
      <c r="AQ64" s="531" t="s">
        <v>31</v>
      </c>
      <c r="AR64" s="124">
        <v>17</v>
      </c>
      <c r="AS64" s="124">
        <v>17</v>
      </c>
      <c r="AT64" s="124">
        <v>20</v>
      </c>
      <c r="AU64" s="124">
        <v>7</v>
      </c>
      <c r="AV64" s="124">
        <v>4</v>
      </c>
      <c r="AW64" s="124">
        <f t="shared" si="93"/>
        <v>65</v>
      </c>
      <c r="AX64" s="124"/>
      <c r="AY64" s="124"/>
      <c r="AZ64" s="124">
        <v>30</v>
      </c>
      <c r="BA64" s="124">
        <v>6</v>
      </c>
      <c r="BB64" s="124">
        <f t="shared" si="94"/>
        <v>36</v>
      </c>
      <c r="BC64" s="325">
        <v>18</v>
      </c>
      <c r="BD64" s="726"/>
      <c r="BE64" s="340" t="s">
        <v>169</v>
      </c>
      <c r="BF64" s="119">
        <v>35</v>
      </c>
      <c r="BG64" s="119">
        <v>12</v>
      </c>
      <c r="BH64" s="119"/>
      <c r="BI64" s="119">
        <v>2</v>
      </c>
      <c r="BJ64" s="337">
        <v>1</v>
      </c>
    </row>
    <row r="65" spans="1:65" ht="17.149999999999999" customHeight="1">
      <c r="A65" s="527" t="s">
        <v>32</v>
      </c>
      <c r="B65" s="528">
        <v>814</v>
      </c>
      <c r="C65" s="528">
        <v>438</v>
      </c>
      <c r="D65" s="528">
        <v>395</v>
      </c>
      <c r="E65" s="528">
        <v>239</v>
      </c>
      <c r="F65" s="528">
        <v>318</v>
      </c>
      <c r="G65" s="528">
        <v>182</v>
      </c>
      <c r="H65" s="528">
        <v>64</v>
      </c>
      <c r="I65" s="528">
        <v>43</v>
      </c>
      <c r="J65" s="529">
        <v>69</v>
      </c>
      <c r="K65" s="269"/>
      <c r="L65" s="124">
        <v>29</v>
      </c>
      <c r="M65" s="124">
        <f t="shared" si="98"/>
        <v>1660</v>
      </c>
      <c r="N65" s="542">
        <f>+C65+E65+G65+I65+L65</f>
        <v>931</v>
      </c>
      <c r="O65" s="124"/>
      <c r="P65" s="1022"/>
      <c r="Q65" s="124"/>
      <c r="R65" s="124"/>
      <c r="S65" s="1015"/>
      <c r="T65" s="325"/>
      <c r="U65" s="535"/>
      <c r="V65" s="531" t="s">
        <v>32</v>
      </c>
      <c r="W65" s="124">
        <v>300</v>
      </c>
      <c r="X65" s="124">
        <v>151</v>
      </c>
      <c r="Y65" s="124">
        <v>62</v>
      </c>
      <c r="Z65" s="124">
        <v>40</v>
      </c>
      <c r="AA65" s="124">
        <v>26</v>
      </c>
      <c r="AB65" s="124">
        <v>17</v>
      </c>
      <c r="AC65" s="124">
        <v>3</v>
      </c>
      <c r="AD65" s="124">
        <v>1</v>
      </c>
      <c r="AE65" s="124">
        <v>0</v>
      </c>
      <c r="AF65" s="1022"/>
      <c r="AG65" s="124">
        <v>0</v>
      </c>
      <c r="AH65" s="124">
        <f t="shared" si="90"/>
        <v>391</v>
      </c>
      <c r="AI65" s="124">
        <f t="shared" si="91"/>
        <v>209</v>
      </c>
      <c r="AJ65" s="124"/>
      <c r="AK65" s="1022"/>
      <c r="AL65" s="124"/>
      <c r="AM65" s="124"/>
      <c r="AN65" s="1015"/>
      <c r="AO65" s="325"/>
      <c r="AP65" s="524"/>
      <c r="AQ65" s="531" t="s">
        <v>32</v>
      </c>
      <c r="AR65" s="124">
        <v>20</v>
      </c>
      <c r="AS65" s="124">
        <v>21</v>
      </c>
      <c r="AT65" s="124">
        <v>19</v>
      </c>
      <c r="AU65" s="124">
        <v>3</v>
      </c>
      <c r="AV65" s="124">
        <v>2</v>
      </c>
      <c r="AW65" s="124">
        <f>SUM(AR65:AV65)</f>
        <v>65</v>
      </c>
      <c r="AX65" s="124"/>
      <c r="AY65" s="124"/>
      <c r="AZ65" s="124">
        <v>34</v>
      </c>
      <c r="BA65" s="124">
        <v>2</v>
      </c>
      <c r="BB65" s="124">
        <f t="shared" si="94"/>
        <v>36</v>
      </c>
      <c r="BC65" s="325">
        <v>21</v>
      </c>
      <c r="BD65" s="726"/>
      <c r="BE65" s="340" t="s">
        <v>170</v>
      </c>
      <c r="BF65" s="119">
        <v>35</v>
      </c>
      <c r="BG65" s="119">
        <v>16</v>
      </c>
      <c r="BH65" s="119"/>
      <c r="BI65" s="119"/>
      <c r="BJ65" s="337">
        <v>2</v>
      </c>
    </row>
    <row r="66" spans="1:65" ht="17.149999999999999" customHeight="1" thickBot="1">
      <c r="A66" s="543" t="s">
        <v>33</v>
      </c>
      <c r="B66" s="544">
        <v>376</v>
      </c>
      <c r="C66" s="544">
        <v>182</v>
      </c>
      <c r="D66" s="544">
        <v>214</v>
      </c>
      <c r="E66" s="544">
        <v>124</v>
      </c>
      <c r="F66" s="544">
        <v>266</v>
      </c>
      <c r="G66" s="544">
        <v>149</v>
      </c>
      <c r="H66" s="544">
        <v>60</v>
      </c>
      <c r="I66" s="544">
        <v>38</v>
      </c>
      <c r="J66" s="545">
        <v>40</v>
      </c>
      <c r="K66" s="545"/>
      <c r="L66" s="331">
        <v>22</v>
      </c>
      <c r="M66" s="331">
        <f t="shared" si="98"/>
        <v>956</v>
      </c>
      <c r="N66" s="546">
        <f>+C66+E66+G66+I66+L66</f>
        <v>515</v>
      </c>
      <c r="O66" s="331"/>
      <c r="P66" s="1023"/>
      <c r="Q66" s="331"/>
      <c r="R66" s="331"/>
      <c r="S66" s="1017"/>
      <c r="T66" s="547"/>
      <c r="U66" s="535"/>
      <c r="V66" s="548" t="s">
        <v>33</v>
      </c>
      <c r="W66" s="331">
        <v>58</v>
      </c>
      <c r="X66" s="331">
        <v>25</v>
      </c>
      <c r="Y66" s="331">
        <v>17</v>
      </c>
      <c r="Z66" s="331">
        <v>8</v>
      </c>
      <c r="AA66" s="331">
        <v>20</v>
      </c>
      <c r="AB66" s="331">
        <v>9</v>
      </c>
      <c r="AC66" s="331">
        <v>12</v>
      </c>
      <c r="AD66" s="331">
        <v>5</v>
      </c>
      <c r="AE66" s="331">
        <v>0</v>
      </c>
      <c r="AF66" s="1023"/>
      <c r="AG66" s="331">
        <v>0</v>
      </c>
      <c r="AH66" s="331">
        <f t="shared" si="90"/>
        <v>107</v>
      </c>
      <c r="AI66" s="331">
        <f t="shared" si="91"/>
        <v>47</v>
      </c>
      <c r="AJ66" s="331"/>
      <c r="AK66" s="1023"/>
      <c r="AL66" s="331"/>
      <c r="AM66" s="331"/>
      <c r="AN66" s="1017"/>
      <c r="AO66" s="547"/>
      <c r="AP66" s="524"/>
      <c r="AQ66" s="548" t="s">
        <v>33</v>
      </c>
      <c r="AR66" s="331">
        <v>8</v>
      </c>
      <c r="AS66" s="331">
        <v>8</v>
      </c>
      <c r="AT66" s="331">
        <v>8</v>
      </c>
      <c r="AU66" s="331">
        <v>1</v>
      </c>
      <c r="AV66" s="331">
        <v>1</v>
      </c>
      <c r="AW66" s="331">
        <f t="shared" si="93"/>
        <v>26</v>
      </c>
      <c r="AX66" s="331"/>
      <c r="AY66" s="331"/>
      <c r="AZ66" s="331">
        <v>14</v>
      </c>
      <c r="BA66" s="331">
        <v>0</v>
      </c>
      <c r="BB66" s="331">
        <f t="shared" si="94"/>
        <v>14</v>
      </c>
      <c r="BC66" s="547">
        <v>8</v>
      </c>
      <c r="BD66" s="726"/>
      <c r="BE66" s="341" t="s">
        <v>171</v>
      </c>
      <c r="BF66" s="342">
        <v>14</v>
      </c>
      <c r="BG66" s="342">
        <v>5</v>
      </c>
      <c r="BH66" s="342"/>
      <c r="BI66" s="342">
        <v>1</v>
      </c>
      <c r="BJ66" s="343"/>
    </row>
    <row r="67" spans="1:65" ht="18.75" customHeight="1">
      <c r="A67" s="1281" t="s">
        <v>438</v>
      </c>
      <c r="B67" s="1281"/>
      <c r="C67" s="1281"/>
      <c r="D67" s="1281"/>
      <c r="E67" s="1281"/>
      <c r="F67" s="1281"/>
      <c r="G67" s="1281"/>
      <c r="H67" s="1281"/>
      <c r="I67" s="1281"/>
      <c r="J67" s="1281"/>
      <c r="K67" s="1281"/>
      <c r="L67" s="1281"/>
      <c r="M67" s="1281"/>
      <c r="N67" s="1281"/>
      <c r="O67" s="1281"/>
      <c r="P67" s="1281"/>
      <c r="Q67" s="1281"/>
      <c r="R67" s="1281"/>
      <c r="S67" s="1281"/>
      <c r="T67" s="1281"/>
      <c r="U67" s="76"/>
      <c r="V67" s="1281" t="s">
        <v>442</v>
      </c>
      <c r="W67" s="1281"/>
      <c r="X67" s="1281"/>
      <c r="Y67" s="1281"/>
      <c r="Z67" s="1281"/>
      <c r="AA67" s="1281"/>
      <c r="AB67" s="1281"/>
      <c r="AC67" s="1281"/>
      <c r="AD67" s="1281"/>
      <c r="AE67" s="1281"/>
      <c r="AF67" s="1281"/>
      <c r="AG67" s="1281"/>
      <c r="AH67" s="1281"/>
      <c r="AI67" s="1281"/>
      <c r="AJ67" s="1281"/>
      <c r="AK67" s="1281"/>
      <c r="AL67" s="1281"/>
      <c r="AM67" s="1281"/>
      <c r="AN67" s="1281"/>
      <c r="AO67" s="1281"/>
      <c r="AP67" s="76"/>
      <c r="AQ67" s="1289" t="s">
        <v>444</v>
      </c>
      <c r="AR67" s="1289"/>
      <c r="AS67" s="1289"/>
      <c r="AT67" s="1289"/>
      <c r="AU67" s="1289"/>
      <c r="AV67" s="1289"/>
      <c r="AW67" s="1289"/>
      <c r="AX67" s="1289"/>
      <c r="AY67" s="1289"/>
      <c r="AZ67" s="1289"/>
      <c r="BA67" s="1289"/>
      <c r="BB67" s="1289"/>
      <c r="BC67" s="1289"/>
      <c r="BD67" s="117"/>
      <c r="BE67" s="1289" t="s">
        <v>448</v>
      </c>
      <c r="BF67" s="1289"/>
      <c r="BG67" s="1289"/>
      <c r="BH67" s="1289"/>
      <c r="BI67" s="1289"/>
      <c r="BJ67" s="1289"/>
      <c r="BK67" s="76"/>
      <c r="BL67" s="76"/>
      <c r="BM67" s="76"/>
    </row>
    <row r="68" spans="1:65" ht="20.25" customHeight="1">
      <c r="A68" s="1282" t="s">
        <v>293</v>
      </c>
      <c r="B68" s="1282"/>
      <c r="C68" s="1282"/>
      <c r="D68" s="1282"/>
      <c r="E68" s="1282"/>
      <c r="F68" s="1282"/>
      <c r="G68" s="1282"/>
      <c r="H68" s="1282"/>
      <c r="I68" s="1282"/>
      <c r="J68" s="1282"/>
      <c r="K68" s="1282"/>
      <c r="L68" s="1282"/>
      <c r="M68" s="1282"/>
      <c r="N68" s="1282"/>
      <c r="O68" s="1282"/>
      <c r="P68" s="1282"/>
      <c r="Q68" s="1282"/>
      <c r="R68" s="1282"/>
      <c r="S68" s="1282"/>
      <c r="T68" s="1282"/>
      <c r="U68" s="54"/>
      <c r="V68" s="1282" t="s">
        <v>293</v>
      </c>
      <c r="W68" s="1282"/>
      <c r="X68" s="1282"/>
      <c r="Y68" s="1282"/>
      <c r="Z68" s="1282"/>
      <c r="AA68" s="1282"/>
      <c r="AB68" s="1282"/>
      <c r="AC68" s="1282"/>
      <c r="AD68" s="1282"/>
      <c r="AE68" s="1282"/>
      <c r="AF68" s="1282"/>
      <c r="AG68" s="1282"/>
      <c r="AH68" s="1282"/>
      <c r="AI68" s="1282"/>
      <c r="AJ68" s="1282"/>
      <c r="AK68" s="1282"/>
      <c r="AL68" s="1282"/>
      <c r="AM68" s="1282"/>
      <c r="AN68" s="1282"/>
      <c r="AO68" s="1282"/>
      <c r="AP68" s="54"/>
      <c r="AQ68" s="1282" t="s">
        <v>293</v>
      </c>
      <c r="AR68" s="1282"/>
      <c r="AS68" s="1282"/>
      <c r="AT68" s="1282"/>
      <c r="AU68" s="1282"/>
      <c r="AV68" s="1282"/>
      <c r="AW68" s="1282"/>
      <c r="AX68" s="1282"/>
      <c r="AY68" s="1282"/>
      <c r="AZ68" s="1282"/>
      <c r="BA68" s="1282"/>
      <c r="BB68" s="1282"/>
      <c r="BC68" s="1282"/>
      <c r="BD68" s="54"/>
      <c r="BE68" s="1282" t="s">
        <v>293</v>
      </c>
      <c r="BF68" s="1282"/>
      <c r="BG68" s="1282"/>
      <c r="BH68" s="1282"/>
      <c r="BI68" s="1282"/>
      <c r="BJ68" s="1282"/>
      <c r="BK68" s="54"/>
      <c r="BL68" s="54"/>
      <c r="BM68" s="54"/>
    </row>
    <row r="69" spans="1:65" ht="2.25" customHeight="1" thickBot="1">
      <c r="A69" s="644"/>
      <c r="B69" s="644"/>
      <c r="C69" s="644"/>
      <c r="D69" s="644"/>
      <c r="E69" s="644"/>
      <c r="F69" s="644"/>
      <c r="G69" s="644"/>
      <c r="H69" s="644"/>
      <c r="I69" s="644"/>
      <c r="J69" s="644"/>
      <c r="K69" s="1031"/>
      <c r="L69" s="644"/>
      <c r="M69" s="644"/>
      <c r="N69" s="644"/>
      <c r="O69" s="644"/>
      <c r="P69" s="975"/>
      <c r="Q69" s="644"/>
      <c r="R69" s="644"/>
      <c r="S69" s="975"/>
      <c r="T69" s="644"/>
      <c r="U69" s="54"/>
      <c r="V69" s="644"/>
      <c r="W69" s="644"/>
      <c r="X69" s="644"/>
      <c r="Y69" s="644"/>
      <c r="Z69" s="644"/>
      <c r="AA69" s="644"/>
      <c r="AB69" s="644"/>
      <c r="AC69" s="644"/>
      <c r="AD69" s="644"/>
      <c r="AE69" s="644"/>
      <c r="AF69" s="1031"/>
      <c r="AG69" s="644"/>
      <c r="AH69" s="644"/>
      <c r="AI69" s="644"/>
      <c r="AJ69" s="644"/>
      <c r="AK69" s="975"/>
      <c r="AL69" s="644"/>
      <c r="AM69" s="644"/>
      <c r="AN69" s="975"/>
      <c r="AO69" s="644"/>
      <c r="AP69" s="54"/>
      <c r="AQ69" s="644"/>
      <c r="AR69" s="644"/>
      <c r="AS69" s="644"/>
      <c r="AT69" s="644"/>
      <c r="AU69" s="644"/>
      <c r="AV69" s="644"/>
      <c r="AW69" s="644"/>
      <c r="AX69" s="644"/>
      <c r="AY69" s="644"/>
      <c r="AZ69" s="644"/>
      <c r="BA69" s="644"/>
      <c r="BB69" s="644"/>
      <c r="BC69" s="644"/>
      <c r="BD69" s="54"/>
      <c r="BE69" s="644"/>
      <c r="BF69" s="644"/>
      <c r="BG69" s="644"/>
      <c r="BH69" s="644"/>
      <c r="BI69" s="644"/>
      <c r="BJ69" s="644"/>
      <c r="BK69" s="54"/>
      <c r="BL69" s="54"/>
      <c r="BM69" s="54"/>
    </row>
    <row r="70" spans="1:65" ht="37.5" customHeight="1">
      <c r="A70" s="1287" t="s">
        <v>0</v>
      </c>
      <c r="B70" s="1283" t="s">
        <v>352</v>
      </c>
      <c r="C70" s="1285"/>
      <c r="D70" s="1283" t="s">
        <v>353</v>
      </c>
      <c r="E70" s="1285"/>
      <c r="F70" s="1283" t="s">
        <v>354</v>
      </c>
      <c r="G70" s="1285"/>
      <c r="H70" s="1283" t="s">
        <v>355</v>
      </c>
      <c r="I70" s="1285"/>
      <c r="J70" s="1283" t="s">
        <v>356</v>
      </c>
      <c r="K70" s="1284"/>
      <c r="L70" s="1285"/>
      <c r="M70" s="1139" t="s">
        <v>386</v>
      </c>
      <c r="N70" s="1140"/>
      <c r="O70" s="1139" t="s">
        <v>387</v>
      </c>
      <c r="P70" s="1130"/>
      <c r="Q70" s="1140"/>
      <c r="R70" s="1139" t="s">
        <v>388</v>
      </c>
      <c r="S70" s="1130"/>
      <c r="T70" s="1141"/>
      <c r="V70" s="1287" t="s">
        <v>0</v>
      </c>
      <c r="W70" s="1283" t="s">
        <v>352</v>
      </c>
      <c r="X70" s="1285"/>
      <c r="Y70" s="1283" t="s">
        <v>353</v>
      </c>
      <c r="Z70" s="1285"/>
      <c r="AA70" s="1283" t="s">
        <v>354</v>
      </c>
      <c r="AB70" s="1285"/>
      <c r="AC70" s="1283" t="s">
        <v>355</v>
      </c>
      <c r="AD70" s="1285"/>
      <c r="AE70" s="1283" t="s">
        <v>356</v>
      </c>
      <c r="AF70" s="1284"/>
      <c r="AG70" s="1285"/>
      <c r="AH70" s="1139" t="s">
        <v>386</v>
      </c>
      <c r="AI70" s="1140"/>
      <c r="AJ70" s="1139" t="s">
        <v>387</v>
      </c>
      <c r="AK70" s="1130"/>
      <c r="AL70" s="1140"/>
      <c r="AM70" s="1139" t="s">
        <v>388</v>
      </c>
      <c r="AN70" s="1130"/>
      <c r="AO70" s="1141"/>
      <c r="AP70" s="54"/>
      <c r="AQ70" s="1291" t="s">
        <v>0</v>
      </c>
      <c r="AR70" s="1295" t="s">
        <v>322</v>
      </c>
      <c r="AS70" s="1297"/>
      <c r="AT70" s="1297"/>
      <c r="AU70" s="1297"/>
      <c r="AV70" s="1297"/>
      <c r="AW70" s="1297"/>
      <c r="AX70" s="1297"/>
      <c r="AY70" s="1298"/>
      <c r="AZ70" s="330" t="s">
        <v>323</v>
      </c>
      <c r="BA70" s="330"/>
      <c r="BB70" s="330"/>
      <c r="BC70" s="1299" t="s">
        <v>324</v>
      </c>
      <c r="BD70" s="54"/>
      <c r="BE70" s="1287" t="s">
        <v>0</v>
      </c>
      <c r="BF70" s="1139" t="s">
        <v>269</v>
      </c>
      <c r="BG70" s="1301"/>
      <c r="BH70" s="1140"/>
      <c r="BI70" s="1295" t="s">
        <v>257</v>
      </c>
      <c r="BJ70" s="1296"/>
      <c r="BK70" s="54"/>
      <c r="BL70" s="54"/>
      <c r="BM70" s="54"/>
    </row>
    <row r="71" spans="1:65" ht="39.75" customHeight="1">
      <c r="A71" s="1288"/>
      <c r="B71" s="323" t="s">
        <v>313</v>
      </c>
      <c r="C71" s="323" t="s">
        <v>314</v>
      </c>
      <c r="D71" s="323" t="s">
        <v>313</v>
      </c>
      <c r="E71" s="323" t="s">
        <v>314</v>
      </c>
      <c r="F71" s="323" t="s">
        <v>313</v>
      </c>
      <c r="G71" s="323" t="s">
        <v>314</v>
      </c>
      <c r="H71" s="323" t="s">
        <v>313</v>
      </c>
      <c r="I71" s="323" t="s">
        <v>314</v>
      </c>
      <c r="J71" s="323" t="s">
        <v>313</v>
      </c>
      <c r="K71" s="989"/>
      <c r="L71" s="323" t="s">
        <v>314</v>
      </c>
      <c r="M71" s="323" t="s">
        <v>313</v>
      </c>
      <c r="N71" s="323" t="s">
        <v>314</v>
      </c>
      <c r="O71" s="323" t="s">
        <v>313</v>
      </c>
      <c r="P71" s="989"/>
      <c r="Q71" s="323" t="s">
        <v>314</v>
      </c>
      <c r="R71" s="323" t="s">
        <v>313</v>
      </c>
      <c r="S71" s="977"/>
      <c r="T71" s="324" t="s">
        <v>314</v>
      </c>
      <c r="V71" s="1288"/>
      <c r="W71" s="323" t="s">
        <v>313</v>
      </c>
      <c r="X71" s="323" t="s">
        <v>314</v>
      </c>
      <c r="Y71" s="323" t="s">
        <v>313</v>
      </c>
      <c r="Z71" s="323" t="s">
        <v>314</v>
      </c>
      <c r="AA71" s="323" t="s">
        <v>313</v>
      </c>
      <c r="AB71" s="323" t="s">
        <v>314</v>
      </c>
      <c r="AC71" s="323" t="s">
        <v>313</v>
      </c>
      <c r="AD71" s="323" t="s">
        <v>314</v>
      </c>
      <c r="AE71" s="323" t="s">
        <v>313</v>
      </c>
      <c r="AF71" s="989"/>
      <c r="AG71" s="323" t="s">
        <v>314</v>
      </c>
      <c r="AH71" s="323" t="s">
        <v>313</v>
      </c>
      <c r="AI71" s="323" t="s">
        <v>314</v>
      </c>
      <c r="AJ71" s="323" t="s">
        <v>313</v>
      </c>
      <c r="AK71" s="989"/>
      <c r="AL71" s="323" t="s">
        <v>314</v>
      </c>
      <c r="AM71" s="323" t="s">
        <v>313</v>
      </c>
      <c r="AN71" s="977"/>
      <c r="AO71" s="324" t="s">
        <v>314</v>
      </c>
      <c r="AQ71" s="1292"/>
      <c r="AR71" s="323" t="s">
        <v>352</v>
      </c>
      <c r="AS71" s="323" t="s">
        <v>353</v>
      </c>
      <c r="AT71" s="323" t="s">
        <v>354</v>
      </c>
      <c r="AU71" s="323" t="s">
        <v>355</v>
      </c>
      <c r="AV71" s="323" t="s">
        <v>356</v>
      </c>
      <c r="AW71" s="323" t="s">
        <v>385</v>
      </c>
      <c r="AX71" s="323" t="s">
        <v>387</v>
      </c>
      <c r="AY71" s="323" t="s">
        <v>388</v>
      </c>
      <c r="AZ71" s="323" t="s">
        <v>474</v>
      </c>
      <c r="BA71" s="323" t="s">
        <v>475</v>
      </c>
      <c r="BB71" s="323" t="s">
        <v>1</v>
      </c>
      <c r="BC71" s="1300"/>
      <c r="BE71" s="1288"/>
      <c r="BF71" s="323" t="s">
        <v>1</v>
      </c>
      <c r="BG71" s="323" t="s">
        <v>262</v>
      </c>
      <c r="BH71" s="323" t="s">
        <v>477</v>
      </c>
      <c r="BI71" s="323" t="s">
        <v>263</v>
      </c>
      <c r="BJ71" s="324" t="s">
        <v>264</v>
      </c>
    </row>
    <row r="72" spans="1:65" ht="15.9" customHeight="1">
      <c r="A72" s="525" t="s">
        <v>34</v>
      </c>
      <c r="B72" s="522"/>
      <c r="C72" s="549"/>
      <c r="D72" s="549"/>
      <c r="E72" s="549"/>
      <c r="F72" s="549"/>
      <c r="G72" s="549"/>
      <c r="H72" s="549"/>
      <c r="I72" s="549"/>
      <c r="J72" s="550"/>
      <c r="K72" s="1042"/>
      <c r="L72" s="522"/>
      <c r="M72" s="124"/>
      <c r="N72" s="542"/>
      <c r="O72" s="124"/>
      <c r="P72" s="1022"/>
      <c r="Q72" s="124"/>
      <c r="R72" s="124"/>
      <c r="S72" s="1015"/>
      <c r="T72" s="325"/>
      <c r="U72" s="526"/>
      <c r="V72" s="521" t="s">
        <v>34</v>
      </c>
      <c r="W72" s="551"/>
      <c r="X72" s="552"/>
      <c r="Y72" s="552"/>
      <c r="Z72" s="552"/>
      <c r="AA72" s="552"/>
      <c r="AB72" s="552"/>
      <c r="AC72" s="552"/>
      <c r="AD72" s="552"/>
      <c r="AE72" s="552"/>
      <c r="AF72" s="1045"/>
      <c r="AG72" s="552"/>
      <c r="AH72" s="552"/>
      <c r="AI72" s="553"/>
      <c r="AJ72" s="554"/>
      <c r="AK72" s="1024"/>
      <c r="AL72" s="554"/>
      <c r="AM72" s="554"/>
      <c r="AN72" s="1018"/>
      <c r="AO72" s="555"/>
      <c r="AP72" s="524"/>
      <c r="AQ72" s="521" t="s">
        <v>34</v>
      </c>
      <c r="AR72" s="270"/>
      <c r="AS72" s="270"/>
      <c r="AT72" s="270"/>
      <c r="AU72" s="270"/>
      <c r="AV72" s="270"/>
      <c r="AW72" s="270"/>
      <c r="AX72" s="270"/>
      <c r="AY72" s="270"/>
      <c r="AZ72" s="270"/>
      <c r="BA72" s="270"/>
      <c r="BB72" s="270"/>
      <c r="BC72" s="332"/>
      <c r="BD72" s="526"/>
      <c r="BE72" s="334" t="s">
        <v>34</v>
      </c>
      <c r="BF72" s="119"/>
      <c r="BG72" s="119"/>
      <c r="BH72" s="119"/>
      <c r="BI72" s="119"/>
      <c r="BJ72" s="337"/>
    </row>
    <row r="73" spans="1:65" ht="15.9" customHeight="1">
      <c r="A73" s="527" t="s">
        <v>35</v>
      </c>
      <c r="B73" s="528">
        <v>1222</v>
      </c>
      <c r="C73" s="528">
        <v>648</v>
      </c>
      <c r="D73" s="528">
        <v>689</v>
      </c>
      <c r="E73" s="528">
        <v>427</v>
      </c>
      <c r="F73" s="528">
        <v>629</v>
      </c>
      <c r="G73" s="528">
        <v>366</v>
      </c>
      <c r="H73" s="528">
        <v>337</v>
      </c>
      <c r="I73" s="528">
        <v>178</v>
      </c>
      <c r="J73" s="529">
        <v>413</v>
      </c>
      <c r="K73" s="269"/>
      <c r="L73" s="124">
        <v>219</v>
      </c>
      <c r="M73" s="124">
        <f t="shared" ref="M73" si="99">+B73+D73+F73+H73+J73</f>
        <v>3290</v>
      </c>
      <c r="N73" s="542">
        <f>+C73+E73+G73+I73+L73</f>
        <v>1838</v>
      </c>
      <c r="O73" s="124"/>
      <c r="P73" s="1022"/>
      <c r="Q73" s="124"/>
      <c r="R73" s="124"/>
      <c r="S73" s="1015"/>
      <c r="T73" s="325"/>
      <c r="U73" s="535"/>
      <c r="V73" s="527" t="s">
        <v>35</v>
      </c>
      <c r="W73" s="556">
        <v>231</v>
      </c>
      <c r="X73" s="556">
        <v>108</v>
      </c>
      <c r="Y73" s="556">
        <v>118</v>
      </c>
      <c r="Z73" s="556">
        <v>69</v>
      </c>
      <c r="AA73" s="556">
        <v>58</v>
      </c>
      <c r="AB73" s="556">
        <v>34</v>
      </c>
      <c r="AC73" s="556">
        <v>44</v>
      </c>
      <c r="AD73" s="556">
        <v>25</v>
      </c>
      <c r="AE73" s="556">
        <v>2</v>
      </c>
      <c r="AF73" s="1046"/>
      <c r="AG73" s="556">
        <v>1</v>
      </c>
      <c r="AH73" s="556">
        <f t="shared" ref="AH73:AH103" si="100">W73+Y73+AA73+AC73+AE73</f>
        <v>453</v>
      </c>
      <c r="AI73" s="557">
        <f t="shared" ref="AI73:AI103" si="101">X73+Z73+AB73+AD73+AG73</f>
        <v>237</v>
      </c>
      <c r="AJ73" s="124"/>
      <c r="AK73" s="1022"/>
      <c r="AL73" s="124"/>
      <c r="AM73" s="124"/>
      <c r="AN73" s="1015"/>
      <c r="AO73" s="325"/>
      <c r="AP73" s="524"/>
      <c r="AQ73" s="527" t="s">
        <v>35</v>
      </c>
      <c r="AR73" s="270">
        <v>18</v>
      </c>
      <c r="AS73" s="270">
        <v>14</v>
      </c>
      <c r="AT73" s="270">
        <v>14</v>
      </c>
      <c r="AU73" s="270">
        <v>14</v>
      </c>
      <c r="AV73" s="270">
        <v>12</v>
      </c>
      <c r="AW73" s="270">
        <f t="shared" si="93"/>
        <v>72</v>
      </c>
      <c r="AX73" s="727"/>
      <c r="AY73" s="727"/>
      <c r="AZ73" s="270">
        <v>56</v>
      </c>
      <c r="BA73" s="270">
        <v>3</v>
      </c>
      <c r="BB73" s="270">
        <f>+AZ73+BA73</f>
        <v>59</v>
      </c>
      <c r="BC73" s="332">
        <v>17</v>
      </c>
      <c r="BD73" s="726"/>
      <c r="BE73" s="340" t="s">
        <v>172</v>
      </c>
      <c r="BF73" s="119">
        <v>55</v>
      </c>
      <c r="BG73" s="119">
        <v>21</v>
      </c>
      <c r="BH73" s="119"/>
      <c r="BI73" s="119">
        <v>1</v>
      </c>
      <c r="BJ73" s="337">
        <v>3</v>
      </c>
    </row>
    <row r="74" spans="1:65" ht="15.9" customHeight="1">
      <c r="A74" s="527" t="s">
        <v>36</v>
      </c>
      <c r="B74" s="528">
        <v>1054</v>
      </c>
      <c r="C74" s="528">
        <v>512</v>
      </c>
      <c r="D74" s="528">
        <v>650</v>
      </c>
      <c r="E74" s="528">
        <v>342</v>
      </c>
      <c r="F74" s="528">
        <v>886</v>
      </c>
      <c r="G74" s="528">
        <v>448</v>
      </c>
      <c r="H74" s="528">
        <v>412</v>
      </c>
      <c r="I74" s="528">
        <v>187</v>
      </c>
      <c r="J74" s="529">
        <v>327</v>
      </c>
      <c r="K74" s="269"/>
      <c r="L74" s="124">
        <v>153</v>
      </c>
      <c r="M74" s="124">
        <f t="shared" si="98"/>
        <v>3329</v>
      </c>
      <c r="N74" s="542">
        <f t="shared" ref="N74:N75" si="102">+C74+E74+G74+I74+L74</f>
        <v>1642</v>
      </c>
      <c r="O74" s="126">
        <v>93</v>
      </c>
      <c r="P74" s="126"/>
      <c r="Q74" s="126">
        <v>49</v>
      </c>
      <c r="R74" s="126">
        <v>96</v>
      </c>
      <c r="S74" s="1025"/>
      <c r="T74" s="257">
        <v>53</v>
      </c>
      <c r="U74" s="535"/>
      <c r="V74" s="527" t="s">
        <v>36</v>
      </c>
      <c r="W74" s="270">
        <v>118</v>
      </c>
      <c r="X74" s="270">
        <v>58</v>
      </c>
      <c r="Y74" s="270">
        <v>50</v>
      </c>
      <c r="Z74" s="270">
        <v>24</v>
      </c>
      <c r="AA74" s="270">
        <v>78</v>
      </c>
      <c r="AB74" s="270">
        <v>36</v>
      </c>
      <c r="AC74" s="270">
        <v>25</v>
      </c>
      <c r="AD74" s="270">
        <v>12</v>
      </c>
      <c r="AE74" s="270">
        <v>1</v>
      </c>
      <c r="AF74" s="1047"/>
      <c r="AG74" s="270">
        <v>1</v>
      </c>
      <c r="AH74" s="270">
        <f t="shared" si="100"/>
        <v>272</v>
      </c>
      <c r="AI74" s="329">
        <f t="shared" si="101"/>
        <v>131</v>
      </c>
      <c r="AJ74" s="124"/>
      <c r="AK74" s="1022"/>
      <c r="AL74" s="124"/>
      <c r="AM74" s="124"/>
      <c r="AN74" s="1015"/>
      <c r="AO74" s="325"/>
      <c r="AP74" s="524"/>
      <c r="AQ74" s="527" t="s">
        <v>36</v>
      </c>
      <c r="AR74" s="270">
        <v>22</v>
      </c>
      <c r="AS74" s="270">
        <v>17</v>
      </c>
      <c r="AT74" s="270">
        <v>20</v>
      </c>
      <c r="AU74" s="270">
        <v>10</v>
      </c>
      <c r="AV74" s="270">
        <v>11</v>
      </c>
      <c r="AW74" s="270">
        <f t="shared" si="93"/>
        <v>80</v>
      </c>
      <c r="AX74" s="727">
        <v>2</v>
      </c>
      <c r="AY74" s="727">
        <v>2</v>
      </c>
      <c r="AZ74" s="270">
        <v>102</v>
      </c>
      <c r="BA74" s="270">
        <v>8</v>
      </c>
      <c r="BB74" s="270">
        <f t="shared" ref="BB74:BB103" si="103">+AZ74+BA74</f>
        <v>110</v>
      </c>
      <c r="BC74" s="332">
        <v>26</v>
      </c>
      <c r="BD74" s="726"/>
      <c r="BE74" s="340" t="s">
        <v>173</v>
      </c>
      <c r="BF74" s="119">
        <v>87</v>
      </c>
      <c r="BG74" s="119">
        <v>56</v>
      </c>
      <c r="BH74" s="119">
        <v>8</v>
      </c>
      <c r="BI74" s="119">
        <v>4</v>
      </c>
      <c r="BJ74" s="337">
        <v>13</v>
      </c>
    </row>
    <row r="75" spans="1:65" ht="15.9" customHeight="1">
      <c r="A75" s="527" t="s">
        <v>37</v>
      </c>
      <c r="B75" s="558">
        <v>2456</v>
      </c>
      <c r="C75" s="558">
        <v>1187</v>
      </c>
      <c r="D75" s="558">
        <v>1330</v>
      </c>
      <c r="E75" s="558">
        <v>713</v>
      </c>
      <c r="F75" s="558">
        <v>1676</v>
      </c>
      <c r="G75" s="558">
        <v>809</v>
      </c>
      <c r="H75" s="558">
        <v>928</v>
      </c>
      <c r="I75" s="558">
        <v>463</v>
      </c>
      <c r="J75" s="559">
        <v>856</v>
      </c>
      <c r="K75" s="1043"/>
      <c r="L75" s="560">
        <v>413</v>
      </c>
      <c r="M75" s="124">
        <f t="shared" si="98"/>
        <v>7246</v>
      </c>
      <c r="N75" s="542">
        <f t="shared" si="102"/>
        <v>3585</v>
      </c>
      <c r="O75" s="124"/>
      <c r="P75" s="1022"/>
      <c r="Q75" s="124"/>
      <c r="R75" s="124"/>
      <c r="S75" s="1015"/>
      <c r="T75" s="325"/>
      <c r="U75" s="535"/>
      <c r="V75" s="527" t="s">
        <v>37</v>
      </c>
      <c r="W75" s="270">
        <v>355</v>
      </c>
      <c r="X75" s="270">
        <v>171</v>
      </c>
      <c r="Y75" s="270">
        <v>141</v>
      </c>
      <c r="Z75" s="270">
        <v>63</v>
      </c>
      <c r="AA75" s="270">
        <v>132</v>
      </c>
      <c r="AB75" s="270">
        <v>60</v>
      </c>
      <c r="AC75" s="270">
        <v>44</v>
      </c>
      <c r="AD75" s="270">
        <v>23</v>
      </c>
      <c r="AE75" s="270">
        <v>8</v>
      </c>
      <c r="AF75" s="1047"/>
      <c r="AG75" s="270">
        <v>5</v>
      </c>
      <c r="AH75" s="270">
        <f t="shared" si="100"/>
        <v>680</v>
      </c>
      <c r="AI75" s="329">
        <f t="shared" si="101"/>
        <v>322</v>
      </c>
      <c r="AJ75" s="124"/>
      <c r="AK75" s="1022"/>
      <c r="AL75" s="124"/>
      <c r="AM75" s="124"/>
      <c r="AN75" s="1015"/>
      <c r="AO75" s="325"/>
      <c r="AP75" s="524"/>
      <c r="AQ75" s="527" t="s">
        <v>37</v>
      </c>
      <c r="AR75" s="270">
        <v>48</v>
      </c>
      <c r="AS75" s="270">
        <v>48</v>
      </c>
      <c r="AT75" s="270">
        <v>50</v>
      </c>
      <c r="AU75" s="270">
        <v>26</v>
      </c>
      <c r="AV75" s="270">
        <v>20</v>
      </c>
      <c r="AW75" s="270">
        <f t="shared" si="93"/>
        <v>192</v>
      </c>
      <c r="AX75" s="270"/>
      <c r="AY75" s="270"/>
      <c r="AZ75" s="270">
        <v>114</v>
      </c>
      <c r="BA75" s="270">
        <v>2</v>
      </c>
      <c r="BB75" s="270">
        <f t="shared" si="103"/>
        <v>116</v>
      </c>
      <c r="BC75" s="332">
        <v>49</v>
      </c>
      <c r="BD75" s="726"/>
      <c r="BE75" s="340" t="s">
        <v>174</v>
      </c>
      <c r="BF75" s="119">
        <v>127</v>
      </c>
      <c r="BG75" s="119">
        <v>55</v>
      </c>
      <c r="BH75" s="119"/>
      <c r="BI75" s="119">
        <v>7</v>
      </c>
      <c r="BJ75" s="337">
        <v>15</v>
      </c>
    </row>
    <row r="76" spans="1:65" ht="15.9" customHeight="1">
      <c r="A76" s="534" t="s">
        <v>38</v>
      </c>
      <c r="B76" s="528"/>
      <c r="C76" s="528"/>
      <c r="D76" s="528"/>
      <c r="E76" s="528"/>
      <c r="F76" s="528"/>
      <c r="G76" s="528"/>
      <c r="H76" s="528"/>
      <c r="I76" s="528"/>
      <c r="J76" s="529"/>
      <c r="K76" s="269"/>
      <c r="L76" s="124"/>
      <c r="M76" s="124"/>
      <c r="N76" s="542"/>
      <c r="O76" s="124"/>
      <c r="P76" s="1022"/>
      <c r="Q76" s="124"/>
      <c r="R76" s="124"/>
      <c r="S76" s="1015"/>
      <c r="T76" s="325"/>
      <c r="U76" s="526"/>
      <c r="V76" s="534" t="s">
        <v>38</v>
      </c>
      <c r="W76" s="526"/>
      <c r="X76" s="526"/>
      <c r="Y76" s="526"/>
      <c r="Z76" s="526"/>
      <c r="AA76" s="526"/>
      <c r="AB76" s="526"/>
      <c r="AC76" s="526"/>
      <c r="AD76" s="526"/>
      <c r="AE76" s="526"/>
      <c r="AF76" s="526"/>
      <c r="AG76" s="526"/>
      <c r="AH76" s="270">
        <f t="shared" si="100"/>
        <v>0</v>
      </c>
      <c r="AI76" s="329">
        <f t="shared" si="101"/>
        <v>0</v>
      </c>
      <c r="AJ76" s="124"/>
      <c r="AK76" s="1022"/>
      <c r="AL76" s="124"/>
      <c r="AM76" s="124"/>
      <c r="AN76" s="1015"/>
      <c r="AO76" s="325"/>
      <c r="AP76" s="524"/>
      <c r="AQ76" s="534" t="s">
        <v>38</v>
      </c>
      <c r="AR76" s="270"/>
      <c r="AS76" s="270"/>
      <c r="AT76" s="270"/>
      <c r="AU76" s="270"/>
      <c r="AV76" s="270"/>
      <c r="AW76" s="270"/>
      <c r="AX76" s="270"/>
      <c r="AY76" s="270"/>
      <c r="AZ76" s="270"/>
      <c r="BA76" s="270"/>
      <c r="BB76" s="270"/>
      <c r="BC76" s="332"/>
      <c r="BD76" s="526"/>
      <c r="BE76" s="344" t="s">
        <v>267</v>
      </c>
      <c r="BF76" s="122"/>
      <c r="BG76" s="123"/>
      <c r="BH76" s="123"/>
      <c r="BI76" s="119"/>
      <c r="BJ76" s="337"/>
    </row>
    <row r="77" spans="1:65" ht="15.9" customHeight="1">
      <c r="A77" s="527" t="s">
        <v>39</v>
      </c>
      <c r="B77" s="528">
        <v>1169</v>
      </c>
      <c r="C77" s="528">
        <v>610</v>
      </c>
      <c r="D77" s="528">
        <v>913</v>
      </c>
      <c r="E77" s="528">
        <v>505</v>
      </c>
      <c r="F77" s="528">
        <v>614</v>
      </c>
      <c r="G77" s="528">
        <v>329</v>
      </c>
      <c r="H77" s="528">
        <v>417</v>
      </c>
      <c r="I77" s="528">
        <v>249</v>
      </c>
      <c r="J77" s="529">
        <v>283</v>
      </c>
      <c r="K77" s="269"/>
      <c r="L77" s="124">
        <v>157</v>
      </c>
      <c r="M77" s="124">
        <f>+B77+D77+F77+H77+J77</f>
        <v>3396</v>
      </c>
      <c r="N77" s="542">
        <f t="shared" ref="N77:N85" si="104">+C77+E77+G77+I77+L77</f>
        <v>1850</v>
      </c>
      <c r="O77" s="124"/>
      <c r="P77" s="1022"/>
      <c r="Q77" s="124"/>
      <c r="R77" s="124"/>
      <c r="S77" s="1015"/>
      <c r="T77" s="325"/>
      <c r="U77" s="535"/>
      <c r="V77" s="527" t="s">
        <v>39</v>
      </c>
      <c r="W77" s="270">
        <v>250</v>
      </c>
      <c r="X77" s="270">
        <v>129</v>
      </c>
      <c r="Y77" s="270">
        <v>137</v>
      </c>
      <c r="Z77" s="270">
        <v>65</v>
      </c>
      <c r="AA77" s="270">
        <v>106</v>
      </c>
      <c r="AB77" s="270">
        <v>55</v>
      </c>
      <c r="AC77" s="270">
        <v>31</v>
      </c>
      <c r="AD77" s="270">
        <v>17</v>
      </c>
      <c r="AE77" s="270">
        <v>7</v>
      </c>
      <c r="AF77" s="1047"/>
      <c r="AG77" s="270">
        <v>2</v>
      </c>
      <c r="AH77" s="270">
        <f t="shared" si="100"/>
        <v>531</v>
      </c>
      <c r="AI77" s="329">
        <f t="shared" si="101"/>
        <v>268</v>
      </c>
      <c r="AJ77" s="124"/>
      <c r="AK77" s="1022"/>
      <c r="AL77" s="124"/>
      <c r="AM77" s="124"/>
      <c r="AN77" s="1015"/>
      <c r="AO77" s="325"/>
      <c r="AP77" s="524"/>
      <c r="AQ77" s="527" t="s">
        <v>39</v>
      </c>
      <c r="AR77" s="270">
        <v>32</v>
      </c>
      <c r="AS77" s="270">
        <v>32</v>
      </c>
      <c r="AT77" s="270">
        <v>30</v>
      </c>
      <c r="AU77" s="270">
        <v>28</v>
      </c>
      <c r="AV77" s="270">
        <v>25</v>
      </c>
      <c r="AW77" s="270">
        <f t="shared" si="93"/>
        <v>147</v>
      </c>
      <c r="AX77" s="270"/>
      <c r="AY77" s="270"/>
      <c r="AZ77" s="270">
        <v>48</v>
      </c>
      <c r="BA77" s="270">
        <v>14</v>
      </c>
      <c r="BB77" s="270">
        <f t="shared" si="103"/>
        <v>62</v>
      </c>
      <c r="BC77" s="332">
        <v>37</v>
      </c>
      <c r="BD77" s="726"/>
      <c r="BE77" s="345" t="s">
        <v>175</v>
      </c>
      <c r="BF77" s="119">
        <v>53</v>
      </c>
      <c r="BG77" s="119">
        <v>38</v>
      </c>
      <c r="BH77" s="119"/>
      <c r="BI77" s="119">
        <v>5</v>
      </c>
      <c r="BJ77" s="337"/>
    </row>
    <row r="78" spans="1:65" ht="15.9" customHeight="1">
      <c r="A78" s="527" t="s">
        <v>40</v>
      </c>
      <c r="B78" s="528">
        <v>474</v>
      </c>
      <c r="C78" s="528">
        <v>246</v>
      </c>
      <c r="D78" s="528">
        <v>307</v>
      </c>
      <c r="E78" s="528">
        <v>168</v>
      </c>
      <c r="F78" s="528">
        <v>226</v>
      </c>
      <c r="G78" s="528">
        <v>126</v>
      </c>
      <c r="H78" s="528">
        <v>183</v>
      </c>
      <c r="I78" s="528">
        <v>96</v>
      </c>
      <c r="J78" s="529">
        <v>110</v>
      </c>
      <c r="K78" s="269"/>
      <c r="L78" s="124">
        <v>55</v>
      </c>
      <c r="M78" s="124">
        <f t="shared" si="98"/>
        <v>1300</v>
      </c>
      <c r="N78" s="542">
        <f t="shared" si="104"/>
        <v>691</v>
      </c>
      <c r="O78" s="124"/>
      <c r="P78" s="1022"/>
      <c r="Q78" s="124"/>
      <c r="R78" s="124"/>
      <c r="S78" s="1015"/>
      <c r="T78" s="325"/>
      <c r="U78" s="535"/>
      <c r="V78" s="527" t="s">
        <v>40</v>
      </c>
      <c r="W78" s="270">
        <v>135</v>
      </c>
      <c r="X78" s="270">
        <v>65</v>
      </c>
      <c r="Y78" s="270">
        <v>44</v>
      </c>
      <c r="Z78" s="270">
        <v>21</v>
      </c>
      <c r="AA78" s="270">
        <v>30</v>
      </c>
      <c r="AB78" s="270">
        <v>17</v>
      </c>
      <c r="AC78" s="270">
        <v>28</v>
      </c>
      <c r="AD78" s="270">
        <v>12</v>
      </c>
      <c r="AE78" s="270">
        <v>2</v>
      </c>
      <c r="AF78" s="1047"/>
      <c r="AG78" s="270">
        <v>0</v>
      </c>
      <c r="AH78" s="270">
        <f t="shared" si="100"/>
        <v>239</v>
      </c>
      <c r="AI78" s="329">
        <f t="shared" si="101"/>
        <v>115</v>
      </c>
      <c r="AJ78" s="124"/>
      <c r="AK78" s="1022"/>
      <c r="AL78" s="124"/>
      <c r="AM78" s="124"/>
      <c r="AN78" s="1015"/>
      <c r="AO78" s="325"/>
      <c r="AP78" s="524"/>
      <c r="AQ78" s="527" t="s">
        <v>40</v>
      </c>
      <c r="AR78" s="270">
        <v>22</v>
      </c>
      <c r="AS78" s="270">
        <v>22</v>
      </c>
      <c r="AT78" s="270">
        <v>22</v>
      </c>
      <c r="AU78" s="270">
        <v>14</v>
      </c>
      <c r="AV78" s="270">
        <v>9</v>
      </c>
      <c r="AW78" s="270">
        <f t="shared" si="93"/>
        <v>89</v>
      </c>
      <c r="AX78" s="270"/>
      <c r="AY78" s="270"/>
      <c r="AZ78" s="270">
        <v>29</v>
      </c>
      <c r="BA78" s="270">
        <v>17</v>
      </c>
      <c r="BB78" s="270">
        <f t="shared" si="103"/>
        <v>46</v>
      </c>
      <c r="BC78" s="332">
        <v>28</v>
      </c>
      <c r="BD78" s="726"/>
      <c r="BE78" s="345" t="s">
        <v>176</v>
      </c>
      <c r="BF78" s="119">
        <v>47</v>
      </c>
      <c r="BG78" s="119">
        <v>23</v>
      </c>
      <c r="BH78" s="119"/>
      <c r="BI78" s="119"/>
      <c r="BJ78" s="337"/>
    </row>
    <row r="79" spans="1:65" ht="15.9" customHeight="1">
      <c r="A79" s="527" t="s">
        <v>41</v>
      </c>
      <c r="B79" s="528">
        <v>25</v>
      </c>
      <c r="C79" s="528">
        <v>13</v>
      </c>
      <c r="D79" s="528">
        <v>30</v>
      </c>
      <c r="E79" s="528">
        <v>14</v>
      </c>
      <c r="F79" s="528">
        <v>19</v>
      </c>
      <c r="G79" s="528">
        <v>10</v>
      </c>
      <c r="H79" s="528">
        <v>34</v>
      </c>
      <c r="I79" s="528">
        <v>13</v>
      </c>
      <c r="J79" s="529">
        <v>18</v>
      </c>
      <c r="K79" s="269"/>
      <c r="L79" s="124">
        <v>12</v>
      </c>
      <c r="M79" s="124">
        <f t="shared" ref="M79:M83" si="105">+B79+D79+F79+H79+J79</f>
        <v>126</v>
      </c>
      <c r="N79" s="542">
        <f t="shared" si="104"/>
        <v>62</v>
      </c>
      <c r="O79" s="124"/>
      <c r="P79" s="1022"/>
      <c r="Q79" s="124"/>
      <c r="R79" s="124"/>
      <c r="S79" s="1015"/>
      <c r="T79" s="325"/>
      <c r="U79" s="535"/>
      <c r="V79" s="527" t="s">
        <v>41</v>
      </c>
      <c r="W79" s="270">
        <v>1</v>
      </c>
      <c r="X79" s="270">
        <v>1</v>
      </c>
      <c r="Y79" s="270">
        <v>4</v>
      </c>
      <c r="Z79" s="270">
        <v>1</v>
      </c>
      <c r="AA79" s="270">
        <v>2</v>
      </c>
      <c r="AB79" s="270">
        <v>0</v>
      </c>
      <c r="AC79" s="270">
        <v>0</v>
      </c>
      <c r="AD79" s="270">
        <v>0</v>
      </c>
      <c r="AE79" s="270">
        <v>0</v>
      </c>
      <c r="AF79" s="1047"/>
      <c r="AG79" s="270">
        <v>0</v>
      </c>
      <c r="AH79" s="270">
        <f t="shared" si="100"/>
        <v>7</v>
      </c>
      <c r="AI79" s="329">
        <f t="shared" si="101"/>
        <v>2</v>
      </c>
      <c r="AJ79" s="124"/>
      <c r="AK79" s="1022"/>
      <c r="AL79" s="124"/>
      <c r="AM79" s="124"/>
      <c r="AN79" s="1015"/>
      <c r="AO79" s="325"/>
      <c r="AP79" s="524"/>
      <c r="AQ79" s="527" t="s">
        <v>41</v>
      </c>
      <c r="AR79" s="270">
        <v>1</v>
      </c>
      <c r="AS79" s="270">
        <v>1</v>
      </c>
      <c r="AT79" s="270">
        <v>1</v>
      </c>
      <c r="AU79" s="270">
        <v>1</v>
      </c>
      <c r="AV79" s="270">
        <v>1</v>
      </c>
      <c r="AW79" s="270">
        <f t="shared" si="93"/>
        <v>5</v>
      </c>
      <c r="AX79" s="270"/>
      <c r="AY79" s="270"/>
      <c r="AZ79" s="270">
        <v>8</v>
      </c>
      <c r="BA79" s="270">
        <v>0</v>
      </c>
      <c r="BB79" s="270">
        <f t="shared" si="103"/>
        <v>8</v>
      </c>
      <c r="BC79" s="332">
        <v>1</v>
      </c>
      <c r="BD79" s="726"/>
      <c r="BE79" s="345" t="s">
        <v>177</v>
      </c>
      <c r="BF79" s="122">
        <v>5</v>
      </c>
      <c r="BG79" s="123">
        <v>5</v>
      </c>
      <c r="BH79" s="123"/>
      <c r="BI79" s="119"/>
      <c r="BJ79" s="337"/>
    </row>
    <row r="80" spans="1:65" ht="15.9" customHeight="1">
      <c r="A80" s="527" t="s">
        <v>42</v>
      </c>
      <c r="B80" s="528">
        <v>200</v>
      </c>
      <c r="C80" s="528">
        <v>97</v>
      </c>
      <c r="D80" s="528">
        <v>129</v>
      </c>
      <c r="E80" s="528">
        <v>67</v>
      </c>
      <c r="F80" s="528">
        <v>99</v>
      </c>
      <c r="G80" s="528">
        <v>45</v>
      </c>
      <c r="H80" s="528">
        <v>68</v>
      </c>
      <c r="I80" s="528">
        <v>36</v>
      </c>
      <c r="J80" s="529">
        <v>52</v>
      </c>
      <c r="K80" s="269"/>
      <c r="L80" s="124">
        <v>29</v>
      </c>
      <c r="M80" s="124">
        <f t="shared" si="105"/>
        <v>548</v>
      </c>
      <c r="N80" s="542">
        <f t="shared" si="104"/>
        <v>274</v>
      </c>
      <c r="O80" s="124"/>
      <c r="P80" s="1022"/>
      <c r="Q80" s="124"/>
      <c r="R80" s="124"/>
      <c r="S80" s="1015"/>
      <c r="T80" s="325"/>
      <c r="U80" s="535"/>
      <c r="V80" s="527" t="s">
        <v>42</v>
      </c>
      <c r="W80" s="270">
        <v>37</v>
      </c>
      <c r="X80" s="270">
        <v>19</v>
      </c>
      <c r="Y80" s="270">
        <v>24</v>
      </c>
      <c r="Z80" s="270">
        <v>11</v>
      </c>
      <c r="AA80" s="270">
        <v>16</v>
      </c>
      <c r="AB80" s="270">
        <v>5</v>
      </c>
      <c r="AC80" s="270">
        <v>10</v>
      </c>
      <c r="AD80" s="270">
        <v>5</v>
      </c>
      <c r="AE80" s="270">
        <v>0</v>
      </c>
      <c r="AF80" s="1047"/>
      <c r="AG80" s="270">
        <v>0</v>
      </c>
      <c r="AH80" s="270">
        <f t="shared" si="100"/>
        <v>87</v>
      </c>
      <c r="AI80" s="329">
        <f t="shared" si="101"/>
        <v>40</v>
      </c>
      <c r="AJ80" s="124"/>
      <c r="AK80" s="1022"/>
      <c r="AL80" s="124"/>
      <c r="AM80" s="124"/>
      <c r="AN80" s="1015"/>
      <c r="AO80" s="325"/>
      <c r="AP80" s="524"/>
      <c r="AQ80" s="527" t="s">
        <v>42</v>
      </c>
      <c r="AR80" s="270">
        <v>6</v>
      </c>
      <c r="AS80" s="270">
        <v>4</v>
      </c>
      <c r="AT80" s="270">
        <v>4</v>
      </c>
      <c r="AU80" s="270">
        <v>2</v>
      </c>
      <c r="AV80" s="270">
        <v>2</v>
      </c>
      <c r="AW80" s="270">
        <f t="shared" si="93"/>
        <v>18</v>
      </c>
      <c r="AX80" s="270"/>
      <c r="AY80" s="270"/>
      <c r="AZ80" s="270">
        <v>11</v>
      </c>
      <c r="BA80" s="270">
        <v>3</v>
      </c>
      <c r="BB80" s="270">
        <f t="shared" si="103"/>
        <v>14</v>
      </c>
      <c r="BC80" s="332">
        <v>4</v>
      </c>
      <c r="BD80" s="726"/>
      <c r="BE80" s="345" t="s">
        <v>178</v>
      </c>
      <c r="BF80" s="122">
        <v>13</v>
      </c>
      <c r="BG80" s="123">
        <v>5</v>
      </c>
      <c r="BH80" s="123"/>
      <c r="BI80" s="119">
        <v>4</v>
      </c>
      <c r="BJ80" s="337"/>
    </row>
    <row r="81" spans="1:62" ht="15.9" customHeight="1">
      <c r="A81" s="527" t="s">
        <v>43</v>
      </c>
      <c r="B81" s="528">
        <v>711</v>
      </c>
      <c r="C81" s="528">
        <v>383</v>
      </c>
      <c r="D81" s="528">
        <v>596</v>
      </c>
      <c r="E81" s="528">
        <v>309</v>
      </c>
      <c r="F81" s="528">
        <v>523</v>
      </c>
      <c r="G81" s="528">
        <v>266</v>
      </c>
      <c r="H81" s="528">
        <v>454</v>
      </c>
      <c r="I81" s="528">
        <v>239</v>
      </c>
      <c r="J81" s="529">
        <v>211</v>
      </c>
      <c r="K81" s="269"/>
      <c r="L81" s="124">
        <v>105</v>
      </c>
      <c r="M81" s="124">
        <f t="shared" si="105"/>
        <v>2495</v>
      </c>
      <c r="N81" s="542">
        <f t="shared" si="104"/>
        <v>1302</v>
      </c>
      <c r="O81" s="124"/>
      <c r="P81" s="1022"/>
      <c r="Q81" s="124"/>
      <c r="R81" s="124"/>
      <c r="S81" s="1015"/>
      <c r="T81" s="325"/>
      <c r="U81" s="535"/>
      <c r="V81" s="527" t="s">
        <v>43</v>
      </c>
      <c r="W81" s="270">
        <v>89</v>
      </c>
      <c r="X81" s="270">
        <v>42</v>
      </c>
      <c r="Y81" s="270">
        <v>30</v>
      </c>
      <c r="Z81" s="270">
        <v>14</v>
      </c>
      <c r="AA81" s="270">
        <v>31</v>
      </c>
      <c r="AB81" s="270">
        <v>11</v>
      </c>
      <c r="AC81" s="270">
        <v>21</v>
      </c>
      <c r="AD81" s="270">
        <v>9</v>
      </c>
      <c r="AE81" s="270">
        <v>0</v>
      </c>
      <c r="AF81" s="1047"/>
      <c r="AG81" s="270">
        <v>0</v>
      </c>
      <c r="AH81" s="270">
        <f t="shared" si="100"/>
        <v>171</v>
      </c>
      <c r="AI81" s="329">
        <f t="shared" si="101"/>
        <v>76</v>
      </c>
      <c r="AJ81" s="124"/>
      <c r="AK81" s="1022"/>
      <c r="AL81" s="124"/>
      <c r="AM81" s="124"/>
      <c r="AN81" s="1015"/>
      <c r="AO81" s="325"/>
      <c r="AP81" s="524"/>
      <c r="AQ81" s="527" t="s">
        <v>43</v>
      </c>
      <c r="AR81" s="270">
        <v>26</v>
      </c>
      <c r="AS81" s="270">
        <v>24</v>
      </c>
      <c r="AT81" s="270">
        <v>21</v>
      </c>
      <c r="AU81" s="270">
        <v>18</v>
      </c>
      <c r="AV81" s="270">
        <v>13</v>
      </c>
      <c r="AW81" s="270">
        <f t="shared" si="93"/>
        <v>102</v>
      </c>
      <c r="AX81" s="270"/>
      <c r="AY81" s="270"/>
      <c r="AZ81" s="270">
        <v>57</v>
      </c>
      <c r="BA81" s="270">
        <v>21</v>
      </c>
      <c r="BB81" s="270">
        <f t="shared" si="103"/>
        <v>78</v>
      </c>
      <c r="BC81" s="332">
        <v>31</v>
      </c>
      <c r="BD81" s="726"/>
      <c r="BE81" s="345" t="s">
        <v>179</v>
      </c>
      <c r="BF81" s="122">
        <v>73</v>
      </c>
      <c r="BG81" s="123">
        <v>56</v>
      </c>
      <c r="BH81" s="123"/>
      <c r="BI81" s="119">
        <v>20</v>
      </c>
      <c r="BJ81" s="337"/>
    </row>
    <row r="82" spans="1:62" ht="15.9" customHeight="1">
      <c r="A82" s="527" t="s">
        <v>44</v>
      </c>
      <c r="B82" s="528">
        <v>2801</v>
      </c>
      <c r="C82" s="528">
        <v>1472</v>
      </c>
      <c r="D82" s="528">
        <v>1636</v>
      </c>
      <c r="E82" s="528">
        <v>878</v>
      </c>
      <c r="F82" s="528">
        <v>1200</v>
      </c>
      <c r="G82" s="528">
        <v>677</v>
      </c>
      <c r="H82" s="528">
        <v>747</v>
      </c>
      <c r="I82" s="528">
        <v>390</v>
      </c>
      <c r="J82" s="529">
        <v>494</v>
      </c>
      <c r="K82" s="269"/>
      <c r="L82" s="124">
        <v>263</v>
      </c>
      <c r="M82" s="124">
        <f t="shared" si="105"/>
        <v>6878</v>
      </c>
      <c r="N82" s="542">
        <f t="shared" si="104"/>
        <v>3680</v>
      </c>
      <c r="O82" s="124"/>
      <c r="P82" s="1022"/>
      <c r="Q82" s="124"/>
      <c r="R82" s="124"/>
      <c r="S82" s="1015"/>
      <c r="T82" s="325"/>
      <c r="U82" s="535"/>
      <c r="V82" s="527" t="s">
        <v>44</v>
      </c>
      <c r="W82" s="270">
        <v>500</v>
      </c>
      <c r="X82" s="270">
        <v>258</v>
      </c>
      <c r="Y82" s="270">
        <v>253</v>
      </c>
      <c r="Z82" s="270">
        <v>136</v>
      </c>
      <c r="AA82" s="270">
        <v>185</v>
      </c>
      <c r="AB82" s="270">
        <v>96</v>
      </c>
      <c r="AC82" s="270">
        <v>83</v>
      </c>
      <c r="AD82" s="270">
        <v>50</v>
      </c>
      <c r="AE82" s="270">
        <v>0</v>
      </c>
      <c r="AF82" s="1047"/>
      <c r="AG82" s="270">
        <v>0</v>
      </c>
      <c r="AH82" s="270">
        <f t="shared" si="100"/>
        <v>1021</v>
      </c>
      <c r="AI82" s="329">
        <f t="shared" si="101"/>
        <v>540</v>
      </c>
      <c r="AJ82" s="124"/>
      <c r="AK82" s="1022"/>
      <c r="AL82" s="124"/>
      <c r="AM82" s="124"/>
      <c r="AN82" s="1015"/>
      <c r="AO82" s="325"/>
      <c r="AP82" s="524"/>
      <c r="AQ82" s="527" t="s">
        <v>44</v>
      </c>
      <c r="AR82" s="270">
        <v>63</v>
      </c>
      <c r="AS82" s="270">
        <v>59</v>
      </c>
      <c r="AT82" s="270">
        <v>55</v>
      </c>
      <c r="AU82" s="270">
        <v>42</v>
      </c>
      <c r="AV82" s="270">
        <v>27</v>
      </c>
      <c r="AW82" s="270">
        <f t="shared" si="93"/>
        <v>246</v>
      </c>
      <c r="AX82" s="270"/>
      <c r="AY82" s="270"/>
      <c r="AZ82" s="270">
        <v>97</v>
      </c>
      <c r="BA82" s="270">
        <v>26</v>
      </c>
      <c r="BB82" s="270">
        <f t="shared" si="103"/>
        <v>123</v>
      </c>
      <c r="BC82" s="332">
        <v>68</v>
      </c>
      <c r="BD82" s="726"/>
      <c r="BE82" s="345" t="s">
        <v>180</v>
      </c>
      <c r="BF82" s="122">
        <v>140</v>
      </c>
      <c r="BG82" s="123">
        <v>69</v>
      </c>
      <c r="BH82" s="123"/>
      <c r="BI82" s="119">
        <v>4</v>
      </c>
      <c r="BJ82" s="337"/>
    </row>
    <row r="83" spans="1:62" ht="15.9" customHeight="1">
      <c r="A83" s="527" t="s">
        <v>45</v>
      </c>
      <c r="B83" s="528">
        <v>541</v>
      </c>
      <c r="C83" s="528">
        <v>278</v>
      </c>
      <c r="D83" s="528">
        <v>449</v>
      </c>
      <c r="E83" s="528">
        <v>213</v>
      </c>
      <c r="F83" s="528">
        <v>320</v>
      </c>
      <c r="G83" s="528">
        <v>184</v>
      </c>
      <c r="H83" s="528">
        <v>268</v>
      </c>
      <c r="I83" s="528">
        <v>140</v>
      </c>
      <c r="J83" s="529">
        <v>187</v>
      </c>
      <c r="K83" s="269"/>
      <c r="L83" s="124">
        <v>110</v>
      </c>
      <c r="M83" s="124">
        <f t="shared" si="105"/>
        <v>1765</v>
      </c>
      <c r="N83" s="542">
        <f t="shared" si="104"/>
        <v>925</v>
      </c>
      <c r="O83" s="124"/>
      <c r="P83" s="1022"/>
      <c r="Q83" s="124"/>
      <c r="R83" s="124"/>
      <c r="S83" s="1015"/>
      <c r="T83" s="325"/>
      <c r="U83" s="535"/>
      <c r="V83" s="527" t="s">
        <v>45</v>
      </c>
      <c r="W83" s="270">
        <v>16</v>
      </c>
      <c r="X83" s="270">
        <v>13</v>
      </c>
      <c r="Y83" s="270">
        <v>32</v>
      </c>
      <c r="Z83" s="270">
        <v>14</v>
      </c>
      <c r="AA83" s="270">
        <v>15</v>
      </c>
      <c r="AB83" s="270">
        <v>8</v>
      </c>
      <c r="AC83" s="270">
        <v>7</v>
      </c>
      <c r="AD83" s="270">
        <v>5</v>
      </c>
      <c r="AE83" s="270">
        <v>6</v>
      </c>
      <c r="AF83" s="1047"/>
      <c r="AG83" s="270">
        <v>3</v>
      </c>
      <c r="AH83" s="270">
        <f t="shared" si="100"/>
        <v>76</v>
      </c>
      <c r="AI83" s="329">
        <f t="shared" si="101"/>
        <v>43</v>
      </c>
      <c r="AJ83" s="124"/>
      <c r="AK83" s="1022"/>
      <c r="AL83" s="124"/>
      <c r="AM83" s="124"/>
      <c r="AN83" s="1015"/>
      <c r="AO83" s="325"/>
      <c r="AP83" s="524"/>
      <c r="AQ83" s="527" t="s">
        <v>45</v>
      </c>
      <c r="AR83" s="270">
        <v>14</v>
      </c>
      <c r="AS83" s="270">
        <v>15</v>
      </c>
      <c r="AT83" s="270">
        <v>13</v>
      </c>
      <c r="AU83" s="270">
        <v>10</v>
      </c>
      <c r="AV83" s="270">
        <v>10</v>
      </c>
      <c r="AW83" s="270">
        <f t="shared" si="93"/>
        <v>62</v>
      </c>
      <c r="AX83" s="270"/>
      <c r="AY83" s="270"/>
      <c r="AZ83" s="270">
        <v>35</v>
      </c>
      <c r="BA83" s="270">
        <v>14</v>
      </c>
      <c r="BB83" s="270">
        <f t="shared" si="103"/>
        <v>49</v>
      </c>
      <c r="BC83" s="332">
        <v>14</v>
      </c>
      <c r="BD83" s="726"/>
      <c r="BE83" s="345" t="s">
        <v>181</v>
      </c>
      <c r="BF83" s="119">
        <v>47</v>
      </c>
      <c r="BG83" s="119">
        <v>30</v>
      </c>
      <c r="BH83" s="119"/>
      <c r="BI83" s="119">
        <v>12</v>
      </c>
      <c r="BJ83" s="337"/>
    </row>
    <row r="84" spans="1:62" ht="15.9" customHeight="1">
      <c r="A84" s="527" t="s">
        <v>46</v>
      </c>
      <c r="B84" s="528">
        <v>2305</v>
      </c>
      <c r="C84" s="528">
        <v>1194</v>
      </c>
      <c r="D84" s="528">
        <v>2159</v>
      </c>
      <c r="E84" s="528">
        <v>1130</v>
      </c>
      <c r="F84" s="528">
        <v>2050</v>
      </c>
      <c r="G84" s="528">
        <v>978</v>
      </c>
      <c r="H84" s="528">
        <v>1696</v>
      </c>
      <c r="I84" s="528">
        <v>892</v>
      </c>
      <c r="J84" s="529">
        <v>1477</v>
      </c>
      <c r="K84" s="269"/>
      <c r="L84" s="124">
        <v>757</v>
      </c>
      <c r="M84" s="124">
        <f>+B84+D84+F84+H84+J84</f>
        <v>9687</v>
      </c>
      <c r="N84" s="542">
        <f t="shared" si="104"/>
        <v>4951</v>
      </c>
      <c r="O84" s="126"/>
      <c r="P84" s="126"/>
      <c r="Q84" s="126"/>
      <c r="R84" s="126">
        <v>0</v>
      </c>
      <c r="S84" s="1025"/>
      <c r="T84" s="257">
        <v>0</v>
      </c>
      <c r="U84" s="535"/>
      <c r="V84" s="527" t="s">
        <v>46</v>
      </c>
      <c r="W84" s="270">
        <v>122</v>
      </c>
      <c r="X84" s="270">
        <v>60</v>
      </c>
      <c r="Y84" s="270">
        <v>141</v>
      </c>
      <c r="Z84" s="270">
        <v>75</v>
      </c>
      <c r="AA84" s="270">
        <v>114</v>
      </c>
      <c r="AB84" s="270">
        <v>57</v>
      </c>
      <c r="AC84" s="270">
        <v>99</v>
      </c>
      <c r="AD84" s="270">
        <v>40</v>
      </c>
      <c r="AE84" s="270">
        <v>20</v>
      </c>
      <c r="AF84" s="1047"/>
      <c r="AG84" s="270">
        <v>11</v>
      </c>
      <c r="AH84" s="270">
        <f t="shared" si="100"/>
        <v>496</v>
      </c>
      <c r="AI84" s="329">
        <f t="shared" si="101"/>
        <v>243</v>
      </c>
      <c r="AJ84" s="124"/>
      <c r="AK84" s="1022"/>
      <c r="AL84" s="124"/>
      <c r="AM84" s="124"/>
      <c r="AN84" s="1015"/>
      <c r="AO84" s="325"/>
      <c r="AP84" s="524"/>
      <c r="AQ84" s="527" t="s">
        <v>46</v>
      </c>
      <c r="AR84" s="270">
        <v>68</v>
      </c>
      <c r="AS84" s="270">
        <v>65</v>
      </c>
      <c r="AT84" s="270">
        <v>63</v>
      </c>
      <c r="AU84" s="270">
        <v>55</v>
      </c>
      <c r="AV84" s="270">
        <v>52</v>
      </c>
      <c r="AW84" s="270">
        <f t="shared" si="93"/>
        <v>303</v>
      </c>
      <c r="AX84" s="727"/>
      <c r="AY84" s="270"/>
      <c r="AZ84" s="270">
        <v>399</v>
      </c>
      <c r="BA84" s="270">
        <v>31</v>
      </c>
      <c r="BB84" s="270">
        <f t="shared" si="103"/>
        <v>430</v>
      </c>
      <c r="BC84" s="332">
        <v>53</v>
      </c>
      <c r="BD84" s="726"/>
      <c r="BE84" s="345" t="s">
        <v>182</v>
      </c>
      <c r="BF84" s="119">
        <v>286</v>
      </c>
      <c r="BG84" s="119">
        <v>210</v>
      </c>
      <c r="BH84" s="119"/>
      <c r="BI84" s="119">
        <v>77</v>
      </c>
      <c r="BJ84" s="337"/>
    </row>
    <row r="85" spans="1:62" ht="15.9" customHeight="1">
      <c r="A85" s="527" t="s">
        <v>47</v>
      </c>
      <c r="B85" s="528">
        <v>2452</v>
      </c>
      <c r="C85" s="528">
        <v>1256</v>
      </c>
      <c r="D85" s="528">
        <v>1776</v>
      </c>
      <c r="E85" s="528">
        <v>925</v>
      </c>
      <c r="F85" s="528">
        <v>1420</v>
      </c>
      <c r="G85" s="528">
        <v>760</v>
      </c>
      <c r="H85" s="528">
        <v>1147</v>
      </c>
      <c r="I85" s="528">
        <v>625</v>
      </c>
      <c r="J85" s="529">
        <v>741</v>
      </c>
      <c r="K85" s="269"/>
      <c r="L85" s="124">
        <v>386</v>
      </c>
      <c r="M85" s="124">
        <f t="shared" ref="M85" si="106">+B85+D85+F85+H85+J85</f>
        <v>7536</v>
      </c>
      <c r="N85" s="542">
        <f t="shared" si="104"/>
        <v>3952</v>
      </c>
      <c r="O85" s="124"/>
      <c r="P85" s="1022"/>
      <c r="Q85" s="124"/>
      <c r="R85" s="124"/>
      <c r="S85" s="1015"/>
      <c r="T85" s="325"/>
      <c r="U85" s="535"/>
      <c r="V85" s="527" t="s">
        <v>47</v>
      </c>
      <c r="W85" s="270">
        <v>414</v>
      </c>
      <c r="X85" s="270">
        <v>193</v>
      </c>
      <c r="Y85" s="270">
        <v>265</v>
      </c>
      <c r="Z85" s="270">
        <v>125</v>
      </c>
      <c r="AA85" s="270">
        <v>217</v>
      </c>
      <c r="AB85" s="270">
        <v>119</v>
      </c>
      <c r="AC85" s="270">
        <v>92</v>
      </c>
      <c r="AD85" s="270">
        <v>50</v>
      </c>
      <c r="AE85" s="270">
        <v>2</v>
      </c>
      <c r="AF85" s="1047"/>
      <c r="AG85" s="270">
        <v>1</v>
      </c>
      <c r="AH85" s="270">
        <f t="shared" si="100"/>
        <v>990</v>
      </c>
      <c r="AI85" s="329">
        <f t="shared" si="101"/>
        <v>488</v>
      </c>
      <c r="AJ85" s="124"/>
      <c r="AK85" s="1022"/>
      <c r="AL85" s="124"/>
      <c r="AM85" s="124"/>
      <c r="AN85" s="1015"/>
      <c r="AO85" s="325"/>
      <c r="AP85" s="524"/>
      <c r="AQ85" s="527" t="s">
        <v>47</v>
      </c>
      <c r="AR85" s="270">
        <v>57</v>
      </c>
      <c r="AS85" s="270">
        <v>58</v>
      </c>
      <c r="AT85" s="270">
        <v>55</v>
      </c>
      <c r="AU85" s="270">
        <v>49</v>
      </c>
      <c r="AV85" s="270">
        <v>43</v>
      </c>
      <c r="AW85" s="270">
        <f t="shared" si="93"/>
        <v>262</v>
      </c>
      <c r="AX85" s="270"/>
      <c r="AY85" s="270"/>
      <c r="AZ85" s="270">
        <v>199</v>
      </c>
      <c r="BA85" s="270">
        <v>14</v>
      </c>
      <c r="BB85" s="270">
        <f t="shared" si="103"/>
        <v>213</v>
      </c>
      <c r="BC85" s="332">
        <v>58</v>
      </c>
      <c r="BD85" s="726"/>
      <c r="BE85" s="345" t="s">
        <v>183</v>
      </c>
      <c r="BF85" s="119">
        <v>172</v>
      </c>
      <c r="BG85" s="119">
        <v>95</v>
      </c>
      <c r="BH85" s="119"/>
      <c r="BI85" s="119">
        <v>22</v>
      </c>
      <c r="BJ85" s="337"/>
    </row>
    <row r="86" spans="1:62" ht="15.9" customHeight="1">
      <c r="A86" s="534" t="s">
        <v>48</v>
      </c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116"/>
      <c r="M86" s="124"/>
      <c r="N86" s="542"/>
      <c r="O86" s="124"/>
      <c r="P86" s="1022"/>
      <c r="Q86" s="124"/>
      <c r="R86" s="124"/>
      <c r="S86" s="1015"/>
      <c r="T86" s="325"/>
      <c r="U86" s="524"/>
      <c r="V86" s="534" t="s">
        <v>48</v>
      </c>
      <c r="W86" s="526"/>
      <c r="X86" s="526"/>
      <c r="Y86" s="526"/>
      <c r="Z86" s="526"/>
      <c r="AA86" s="526"/>
      <c r="AB86" s="526"/>
      <c r="AC86" s="526"/>
      <c r="AD86" s="526"/>
      <c r="AE86" s="526"/>
      <c r="AF86" s="526"/>
      <c r="AG86" s="526"/>
      <c r="AH86" s="270">
        <f t="shared" si="100"/>
        <v>0</v>
      </c>
      <c r="AI86" s="329">
        <f t="shared" si="101"/>
        <v>0</v>
      </c>
      <c r="AJ86" s="124"/>
      <c r="AK86" s="1022"/>
      <c r="AL86" s="124"/>
      <c r="AM86" s="124"/>
      <c r="AN86" s="1015"/>
      <c r="AO86" s="325"/>
      <c r="AP86" s="524"/>
      <c r="AQ86" s="534" t="s">
        <v>48</v>
      </c>
      <c r="AR86" s="270"/>
      <c r="AS86" s="270"/>
      <c r="AT86" s="270"/>
      <c r="AU86" s="270"/>
      <c r="AV86" s="270"/>
      <c r="AW86" s="270"/>
      <c r="AX86" s="270"/>
      <c r="AY86" s="270"/>
      <c r="AZ86" s="270"/>
      <c r="BA86" s="270"/>
      <c r="BB86" s="270"/>
      <c r="BC86" s="332"/>
      <c r="BD86" s="526"/>
      <c r="BE86" s="334" t="s">
        <v>268</v>
      </c>
      <c r="BF86" s="119"/>
      <c r="BG86" s="119"/>
      <c r="BH86" s="119"/>
      <c r="BI86" s="119"/>
      <c r="BJ86" s="337"/>
    </row>
    <row r="87" spans="1:62" ht="15.9" customHeight="1">
      <c r="A87" s="537" t="s">
        <v>49</v>
      </c>
      <c r="B87" s="124">
        <v>32</v>
      </c>
      <c r="C87" s="124">
        <v>14</v>
      </c>
      <c r="D87" s="124">
        <v>25</v>
      </c>
      <c r="E87" s="124">
        <v>11</v>
      </c>
      <c r="F87" s="124">
        <v>21</v>
      </c>
      <c r="G87" s="124">
        <v>10</v>
      </c>
      <c r="H87" s="124">
        <v>18</v>
      </c>
      <c r="I87" s="124">
        <v>9</v>
      </c>
      <c r="J87" s="538">
        <v>17</v>
      </c>
      <c r="K87" s="1015"/>
      <c r="L87" s="124">
        <v>8</v>
      </c>
      <c r="M87" s="124">
        <f t="shared" ref="M87:M91" si="107">+B87+D87+F87+H87+J87</f>
        <v>113</v>
      </c>
      <c r="N87" s="542">
        <f>+C87+E87+G87+I87+L87</f>
        <v>52</v>
      </c>
      <c r="O87" s="124"/>
      <c r="P87" s="1022"/>
      <c r="Q87" s="124"/>
      <c r="R87" s="124"/>
      <c r="S87" s="1015"/>
      <c r="T87" s="325"/>
      <c r="U87" s="535"/>
      <c r="V87" s="527" t="s">
        <v>49</v>
      </c>
      <c r="W87" s="270">
        <v>0</v>
      </c>
      <c r="X87" s="270">
        <v>0</v>
      </c>
      <c r="Y87" s="270">
        <v>5</v>
      </c>
      <c r="Z87" s="270">
        <v>2</v>
      </c>
      <c r="AA87" s="270">
        <v>4</v>
      </c>
      <c r="AB87" s="270">
        <v>2</v>
      </c>
      <c r="AC87" s="270">
        <v>0</v>
      </c>
      <c r="AD87" s="270">
        <v>0</v>
      </c>
      <c r="AE87" s="270">
        <v>0</v>
      </c>
      <c r="AF87" s="1047"/>
      <c r="AG87" s="270">
        <v>0</v>
      </c>
      <c r="AH87" s="270">
        <f t="shared" si="100"/>
        <v>9</v>
      </c>
      <c r="AI87" s="329">
        <f t="shared" si="101"/>
        <v>4</v>
      </c>
      <c r="AJ87" s="124"/>
      <c r="AK87" s="1022"/>
      <c r="AL87" s="124"/>
      <c r="AM87" s="124"/>
      <c r="AN87" s="1015"/>
      <c r="AO87" s="325"/>
      <c r="AP87" s="524"/>
      <c r="AQ87" s="527" t="s">
        <v>49</v>
      </c>
      <c r="AR87" s="270">
        <v>1</v>
      </c>
      <c r="AS87" s="270">
        <v>1</v>
      </c>
      <c r="AT87" s="270">
        <v>1</v>
      </c>
      <c r="AU87" s="270">
        <v>1</v>
      </c>
      <c r="AV87" s="270">
        <v>1</v>
      </c>
      <c r="AW87" s="270">
        <f t="shared" si="93"/>
        <v>5</v>
      </c>
      <c r="AX87" s="270"/>
      <c r="AY87" s="270"/>
      <c r="AZ87" s="270">
        <v>0</v>
      </c>
      <c r="BA87" s="270">
        <v>2</v>
      </c>
      <c r="BB87" s="270">
        <f t="shared" si="103"/>
        <v>2</v>
      </c>
      <c r="BC87" s="332">
        <v>1</v>
      </c>
      <c r="BD87" s="726"/>
      <c r="BE87" s="340" t="s">
        <v>184</v>
      </c>
      <c r="BF87" s="119">
        <v>2</v>
      </c>
      <c r="BG87" s="119"/>
      <c r="BH87" s="119"/>
      <c r="BI87" s="119"/>
      <c r="BJ87" s="337"/>
    </row>
    <row r="88" spans="1:62" ht="15.9" customHeight="1">
      <c r="A88" s="527" t="s">
        <v>50</v>
      </c>
      <c r="B88" s="528">
        <v>583</v>
      </c>
      <c r="C88" s="528">
        <v>294</v>
      </c>
      <c r="D88" s="528">
        <v>499</v>
      </c>
      <c r="E88" s="528">
        <v>245</v>
      </c>
      <c r="F88" s="528">
        <v>720</v>
      </c>
      <c r="G88" s="528">
        <v>372</v>
      </c>
      <c r="H88" s="528">
        <v>382</v>
      </c>
      <c r="I88" s="528">
        <v>204</v>
      </c>
      <c r="J88" s="529">
        <v>327</v>
      </c>
      <c r="K88" s="269"/>
      <c r="L88" s="124">
        <v>182</v>
      </c>
      <c r="M88" s="124">
        <f t="shared" si="107"/>
        <v>2511</v>
      </c>
      <c r="N88" s="530">
        <f>+C88+E88+G88+I88+L88</f>
        <v>1297</v>
      </c>
      <c r="O88" s="124"/>
      <c r="P88" s="1022"/>
      <c r="Q88" s="124"/>
      <c r="R88" s="124"/>
      <c r="S88" s="1015"/>
      <c r="T88" s="325"/>
      <c r="U88" s="535"/>
      <c r="V88" s="527" t="s">
        <v>50</v>
      </c>
      <c r="W88" s="270">
        <v>60</v>
      </c>
      <c r="X88" s="270">
        <v>28</v>
      </c>
      <c r="Y88" s="270">
        <v>33</v>
      </c>
      <c r="Z88" s="270">
        <v>14</v>
      </c>
      <c r="AA88" s="270">
        <v>92</v>
      </c>
      <c r="AB88" s="270">
        <v>36</v>
      </c>
      <c r="AC88" s="270">
        <v>21</v>
      </c>
      <c r="AD88" s="270">
        <v>13</v>
      </c>
      <c r="AE88" s="270">
        <v>5</v>
      </c>
      <c r="AF88" s="1047"/>
      <c r="AG88" s="270">
        <v>1</v>
      </c>
      <c r="AH88" s="270">
        <f t="shared" si="100"/>
        <v>211</v>
      </c>
      <c r="AI88" s="329">
        <f t="shared" si="101"/>
        <v>92</v>
      </c>
      <c r="AJ88" s="124"/>
      <c r="AK88" s="1022"/>
      <c r="AL88" s="124"/>
      <c r="AM88" s="124"/>
      <c r="AN88" s="1015"/>
      <c r="AO88" s="325"/>
      <c r="AP88" s="524"/>
      <c r="AQ88" s="527" t="s">
        <v>50</v>
      </c>
      <c r="AR88" s="270">
        <v>17</v>
      </c>
      <c r="AS88" s="270">
        <v>15</v>
      </c>
      <c r="AT88" s="270">
        <v>20</v>
      </c>
      <c r="AU88" s="270">
        <v>15</v>
      </c>
      <c r="AV88" s="270">
        <v>14</v>
      </c>
      <c r="AW88" s="270">
        <f t="shared" si="93"/>
        <v>81</v>
      </c>
      <c r="AX88" s="270"/>
      <c r="AY88" s="270"/>
      <c r="AZ88" s="270">
        <v>81</v>
      </c>
      <c r="BA88" s="270">
        <v>11</v>
      </c>
      <c r="BB88" s="270">
        <f t="shared" si="103"/>
        <v>92</v>
      </c>
      <c r="BC88" s="332">
        <v>12</v>
      </c>
      <c r="BD88" s="726"/>
      <c r="BE88" s="340" t="s">
        <v>185</v>
      </c>
      <c r="BF88" s="119">
        <v>80</v>
      </c>
      <c r="BG88" s="119">
        <v>62</v>
      </c>
      <c r="BH88" s="119"/>
      <c r="BI88" s="119">
        <v>1</v>
      </c>
      <c r="BJ88" s="337">
        <v>19</v>
      </c>
    </row>
    <row r="89" spans="1:62" ht="15.9" customHeight="1">
      <c r="A89" s="527" t="s">
        <v>51</v>
      </c>
      <c r="B89" s="528">
        <v>50</v>
      </c>
      <c r="C89" s="528">
        <v>28</v>
      </c>
      <c r="D89" s="528">
        <v>0</v>
      </c>
      <c r="E89" s="528">
        <v>0</v>
      </c>
      <c r="F89" s="528">
        <v>0</v>
      </c>
      <c r="G89" s="528">
        <v>0</v>
      </c>
      <c r="H89" s="528">
        <v>0</v>
      </c>
      <c r="I89" s="528">
        <v>0</v>
      </c>
      <c r="J89" s="529">
        <v>0</v>
      </c>
      <c r="K89" s="269"/>
      <c r="L89" s="124">
        <v>0</v>
      </c>
      <c r="M89" s="124">
        <f t="shared" si="107"/>
        <v>50</v>
      </c>
      <c r="N89" s="530">
        <f>+C89+E89+G89+I89+L89</f>
        <v>28</v>
      </c>
      <c r="O89" s="124"/>
      <c r="P89" s="1022"/>
      <c r="Q89" s="124"/>
      <c r="R89" s="124"/>
      <c r="S89" s="1015"/>
      <c r="T89" s="325"/>
      <c r="U89" s="524"/>
      <c r="V89" s="561" t="s">
        <v>51</v>
      </c>
      <c r="W89" s="270">
        <v>0</v>
      </c>
      <c r="X89" s="270">
        <v>0</v>
      </c>
      <c r="Y89" s="270">
        <v>0</v>
      </c>
      <c r="Z89" s="270">
        <v>0</v>
      </c>
      <c r="AA89" s="270">
        <v>0</v>
      </c>
      <c r="AB89" s="270">
        <v>0</v>
      </c>
      <c r="AC89" s="270">
        <v>0</v>
      </c>
      <c r="AD89" s="270">
        <v>0</v>
      </c>
      <c r="AE89" s="270">
        <v>0</v>
      </c>
      <c r="AF89" s="1047"/>
      <c r="AG89" s="270">
        <v>0</v>
      </c>
      <c r="AH89" s="270">
        <f t="shared" si="100"/>
        <v>0</v>
      </c>
      <c r="AI89" s="329">
        <f t="shared" si="101"/>
        <v>0</v>
      </c>
      <c r="AJ89" s="124"/>
      <c r="AK89" s="1022"/>
      <c r="AL89" s="124"/>
      <c r="AM89" s="124"/>
      <c r="AN89" s="1015"/>
      <c r="AO89" s="325"/>
      <c r="AP89" s="524"/>
      <c r="AQ89" s="527" t="s">
        <v>51</v>
      </c>
      <c r="AR89" s="270">
        <v>1</v>
      </c>
      <c r="AS89" s="270"/>
      <c r="AT89" s="270"/>
      <c r="AU89" s="270"/>
      <c r="AV89" s="270"/>
      <c r="AW89" s="270">
        <f t="shared" si="93"/>
        <v>1</v>
      </c>
      <c r="AX89" s="270"/>
      <c r="AY89" s="270"/>
      <c r="AZ89" s="270">
        <v>4</v>
      </c>
      <c r="BA89" s="270">
        <v>0</v>
      </c>
      <c r="BB89" s="270">
        <f t="shared" si="103"/>
        <v>4</v>
      </c>
      <c r="BC89" s="332">
        <v>1</v>
      </c>
      <c r="BD89" s="726"/>
      <c r="BE89" s="345" t="s">
        <v>364</v>
      </c>
      <c r="BF89" s="119">
        <v>1</v>
      </c>
      <c r="BG89" s="119">
        <v>1</v>
      </c>
      <c r="BH89" s="119"/>
      <c r="BI89" s="119"/>
      <c r="BJ89" s="337"/>
    </row>
    <row r="90" spans="1:62" ht="15.9" customHeight="1">
      <c r="A90" s="527" t="s">
        <v>52</v>
      </c>
      <c r="B90" s="528">
        <v>367</v>
      </c>
      <c r="C90" s="528">
        <v>200</v>
      </c>
      <c r="D90" s="528">
        <v>322</v>
      </c>
      <c r="E90" s="528">
        <v>157</v>
      </c>
      <c r="F90" s="528">
        <v>512</v>
      </c>
      <c r="G90" s="528">
        <v>283</v>
      </c>
      <c r="H90" s="528">
        <v>212</v>
      </c>
      <c r="I90" s="528">
        <v>124</v>
      </c>
      <c r="J90" s="529">
        <v>177</v>
      </c>
      <c r="K90" s="269"/>
      <c r="L90" s="124">
        <v>90</v>
      </c>
      <c r="M90" s="124">
        <f t="shared" si="107"/>
        <v>1590</v>
      </c>
      <c r="N90" s="530">
        <f>+C90+E90+G90+I90+L90</f>
        <v>854</v>
      </c>
      <c r="O90" s="124"/>
      <c r="P90" s="1022"/>
      <c r="Q90" s="124"/>
      <c r="R90" s="124"/>
      <c r="S90" s="1015"/>
      <c r="T90" s="325"/>
      <c r="U90" s="535"/>
      <c r="V90" s="531" t="s">
        <v>52</v>
      </c>
      <c r="W90" s="562">
        <v>43</v>
      </c>
      <c r="X90" s="270">
        <v>23</v>
      </c>
      <c r="Y90" s="270">
        <v>18</v>
      </c>
      <c r="Z90" s="270">
        <v>6</v>
      </c>
      <c r="AA90" s="270">
        <v>31</v>
      </c>
      <c r="AB90" s="270">
        <v>19</v>
      </c>
      <c r="AC90" s="270">
        <v>11</v>
      </c>
      <c r="AD90" s="270">
        <v>8</v>
      </c>
      <c r="AE90" s="270">
        <v>2</v>
      </c>
      <c r="AF90" s="1047"/>
      <c r="AG90" s="270">
        <v>1</v>
      </c>
      <c r="AH90" s="270">
        <f t="shared" si="100"/>
        <v>105</v>
      </c>
      <c r="AI90" s="329">
        <f t="shared" si="101"/>
        <v>57</v>
      </c>
      <c r="AJ90" s="124"/>
      <c r="AK90" s="1022"/>
      <c r="AL90" s="124"/>
      <c r="AM90" s="124"/>
      <c r="AN90" s="1015"/>
      <c r="AO90" s="325"/>
      <c r="AP90" s="524"/>
      <c r="AQ90" s="527" t="s">
        <v>52</v>
      </c>
      <c r="AR90" s="270">
        <v>8</v>
      </c>
      <c r="AS90" s="270">
        <v>6</v>
      </c>
      <c r="AT90" s="270">
        <v>11</v>
      </c>
      <c r="AU90" s="270">
        <v>4</v>
      </c>
      <c r="AV90" s="270">
        <v>4</v>
      </c>
      <c r="AW90" s="270">
        <f t="shared" si="93"/>
        <v>33</v>
      </c>
      <c r="AX90" s="270"/>
      <c r="AY90" s="270"/>
      <c r="AZ90" s="270">
        <v>43</v>
      </c>
      <c r="BA90" s="270">
        <v>3</v>
      </c>
      <c r="BB90" s="270">
        <f t="shared" si="103"/>
        <v>46</v>
      </c>
      <c r="BC90" s="332">
        <v>6</v>
      </c>
      <c r="BD90" s="726"/>
      <c r="BE90" s="340" t="s">
        <v>187</v>
      </c>
      <c r="BF90" s="119">
        <v>32</v>
      </c>
      <c r="BG90" s="119">
        <v>22</v>
      </c>
      <c r="BH90" s="119"/>
      <c r="BI90" s="119">
        <v>5</v>
      </c>
      <c r="BJ90" s="337">
        <v>8</v>
      </c>
    </row>
    <row r="91" spans="1:62" ht="15.9" customHeight="1">
      <c r="A91" s="527" t="s">
        <v>53</v>
      </c>
      <c r="B91" s="528">
        <v>40</v>
      </c>
      <c r="C91" s="528">
        <v>22</v>
      </c>
      <c r="D91" s="528">
        <v>48</v>
      </c>
      <c r="E91" s="528">
        <v>21</v>
      </c>
      <c r="F91" s="528">
        <v>0</v>
      </c>
      <c r="G91" s="528">
        <v>0</v>
      </c>
      <c r="H91" s="528">
        <v>0</v>
      </c>
      <c r="I91" s="528">
        <v>0</v>
      </c>
      <c r="J91" s="529">
        <v>0</v>
      </c>
      <c r="K91" s="269"/>
      <c r="L91" s="124">
        <v>0</v>
      </c>
      <c r="M91" s="124">
        <f t="shared" si="107"/>
        <v>88</v>
      </c>
      <c r="N91" s="530">
        <f>+C91+E91+G91+I91+L91</f>
        <v>43</v>
      </c>
      <c r="O91" s="124"/>
      <c r="P91" s="1022"/>
      <c r="Q91" s="124"/>
      <c r="R91" s="124"/>
      <c r="S91" s="1015"/>
      <c r="T91" s="325"/>
      <c r="U91" s="524"/>
      <c r="V91" s="531" t="s">
        <v>53</v>
      </c>
      <c r="W91" s="562">
        <v>7</v>
      </c>
      <c r="X91" s="270">
        <v>3</v>
      </c>
      <c r="Y91" s="270">
        <v>0</v>
      </c>
      <c r="Z91" s="270">
        <v>0</v>
      </c>
      <c r="AA91" s="270">
        <v>0</v>
      </c>
      <c r="AB91" s="270">
        <v>0</v>
      </c>
      <c r="AC91" s="270">
        <v>0</v>
      </c>
      <c r="AD91" s="270">
        <v>0</v>
      </c>
      <c r="AE91" s="270">
        <v>0</v>
      </c>
      <c r="AF91" s="1047"/>
      <c r="AG91" s="270">
        <v>0</v>
      </c>
      <c r="AH91" s="270">
        <f t="shared" si="100"/>
        <v>7</v>
      </c>
      <c r="AI91" s="329">
        <f t="shared" si="101"/>
        <v>3</v>
      </c>
      <c r="AJ91" s="124"/>
      <c r="AK91" s="1022"/>
      <c r="AL91" s="124"/>
      <c r="AM91" s="124"/>
      <c r="AN91" s="1015"/>
      <c r="AO91" s="325"/>
      <c r="AP91" s="524"/>
      <c r="AQ91" s="527" t="s">
        <v>53</v>
      </c>
      <c r="AR91" s="270">
        <v>1</v>
      </c>
      <c r="AS91" s="270">
        <v>1</v>
      </c>
      <c r="AT91" s="270"/>
      <c r="AU91" s="270"/>
      <c r="AV91" s="270"/>
      <c r="AW91" s="270">
        <f t="shared" si="93"/>
        <v>2</v>
      </c>
      <c r="AX91" s="270"/>
      <c r="AY91" s="270"/>
      <c r="AZ91" s="270">
        <v>7</v>
      </c>
      <c r="BA91" s="270">
        <v>0</v>
      </c>
      <c r="BB91" s="270">
        <f t="shared" si="103"/>
        <v>7</v>
      </c>
      <c r="BC91" s="332">
        <v>1</v>
      </c>
      <c r="BD91" s="726"/>
      <c r="BE91" s="345" t="s">
        <v>188</v>
      </c>
      <c r="BF91" s="119">
        <v>2</v>
      </c>
      <c r="BG91" s="119">
        <v>1</v>
      </c>
      <c r="BH91" s="119"/>
      <c r="BI91" s="119">
        <v>2</v>
      </c>
      <c r="BJ91" s="337"/>
    </row>
    <row r="92" spans="1:62" ht="15.9" customHeight="1">
      <c r="A92" s="525" t="s">
        <v>54</v>
      </c>
      <c r="B92" s="124"/>
      <c r="C92" s="124"/>
      <c r="D92" s="124"/>
      <c r="E92" s="124"/>
      <c r="F92" s="124"/>
      <c r="G92" s="124"/>
      <c r="H92" s="124"/>
      <c r="I92" s="124"/>
      <c r="J92" s="124"/>
      <c r="K92" s="1022"/>
      <c r="L92" s="124"/>
      <c r="M92" s="124"/>
      <c r="N92" s="124"/>
      <c r="O92" s="124"/>
      <c r="P92" s="1022"/>
      <c r="Q92" s="124"/>
      <c r="R92" s="124"/>
      <c r="S92" s="1015"/>
      <c r="T92" s="325"/>
      <c r="U92" s="524"/>
      <c r="V92" s="534" t="s">
        <v>54</v>
      </c>
      <c r="W92" s="526"/>
      <c r="X92" s="526"/>
      <c r="Y92" s="526"/>
      <c r="Z92" s="526"/>
      <c r="AA92" s="526"/>
      <c r="AB92" s="526"/>
      <c r="AC92" s="526"/>
      <c r="AD92" s="526"/>
      <c r="AE92" s="526"/>
      <c r="AF92" s="526"/>
      <c r="AG92" s="526"/>
      <c r="AH92" s="270">
        <f t="shared" si="100"/>
        <v>0</v>
      </c>
      <c r="AI92" s="329">
        <f t="shared" si="101"/>
        <v>0</v>
      </c>
      <c r="AJ92" s="124"/>
      <c r="AK92" s="1022"/>
      <c r="AL92" s="124"/>
      <c r="AM92" s="124"/>
      <c r="AN92" s="1015"/>
      <c r="AO92" s="325"/>
      <c r="AP92" s="524"/>
      <c r="AQ92" s="534" t="s">
        <v>54</v>
      </c>
      <c r="AR92" s="270"/>
      <c r="AS92" s="270"/>
      <c r="AT92" s="270"/>
      <c r="AU92" s="270"/>
      <c r="AV92" s="270"/>
      <c r="AW92" s="270"/>
      <c r="AX92" s="270"/>
      <c r="AY92" s="270"/>
      <c r="AZ92" s="270"/>
      <c r="BA92" s="270"/>
      <c r="BB92" s="270"/>
      <c r="BC92" s="332"/>
      <c r="BD92" s="526"/>
      <c r="BE92" s="334" t="s">
        <v>54</v>
      </c>
      <c r="BF92" s="119"/>
      <c r="BG92" s="119"/>
      <c r="BH92" s="119"/>
      <c r="BI92" s="119"/>
      <c r="BJ92" s="337"/>
    </row>
    <row r="93" spans="1:62" ht="15.9" customHeight="1">
      <c r="A93" s="527" t="s">
        <v>55</v>
      </c>
      <c r="B93" s="528">
        <v>0</v>
      </c>
      <c r="C93" s="528">
        <v>0</v>
      </c>
      <c r="D93" s="528">
        <v>0</v>
      </c>
      <c r="E93" s="528">
        <v>0</v>
      </c>
      <c r="F93" s="528">
        <v>0</v>
      </c>
      <c r="G93" s="528">
        <v>0</v>
      </c>
      <c r="H93" s="528">
        <v>0</v>
      </c>
      <c r="I93" s="528">
        <v>0</v>
      </c>
      <c r="J93" s="529">
        <v>0</v>
      </c>
      <c r="K93" s="269"/>
      <c r="L93" s="124">
        <v>0</v>
      </c>
      <c r="M93" s="124">
        <f>+B93+D93+F93+H93+J93</f>
        <v>0</v>
      </c>
      <c r="N93" s="530">
        <f t="shared" ref="N93:N99" si="108">+C93+E93+G93+I93+L93</f>
        <v>0</v>
      </c>
      <c r="O93" s="124"/>
      <c r="P93" s="1022"/>
      <c r="Q93" s="124"/>
      <c r="R93" s="124"/>
      <c r="S93" s="1015"/>
      <c r="T93" s="325"/>
      <c r="U93" s="524"/>
      <c r="V93" s="527" t="s">
        <v>55</v>
      </c>
      <c r="W93" s="270">
        <v>0</v>
      </c>
      <c r="X93" s="270">
        <v>0</v>
      </c>
      <c r="Y93" s="270">
        <v>0</v>
      </c>
      <c r="Z93" s="270">
        <v>0</v>
      </c>
      <c r="AA93" s="270">
        <v>0</v>
      </c>
      <c r="AB93" s="270">
        <v>0</v>
      </c>
      <c r="AC93" s="270">
        <v>0</v>
      </c>
      <c r="AD93" s="270">
        <v>0</v>
      </c>
      <c r="AE93" s="270">
        <v>0</v>
      </c>
      <c r="AF93" s="1047"/>
      <c r="AG93" s="270">
        <v>0</v>
      </c>
      <c r="AH93" s="270">
        <f t="shared" si="100"/>
        <v>0</v>
      </c>
      <c r="AI93" s="329">
        <f t="shared" si="101"/>
        <v>0</v>
      </c>
      <c r="AJ93" s="124"/>
      <c r="AK93" s="1022"/>
      <c r="AL93" s="124"/>
      <c r="AM93" s="124"/>
      <c r="AN93" s="1015"/>
      <c r="AO93" s="325"/>
      <c r="AP93" s="524"/>
      <c r="AQ93" s="527" t="s">
        <v>55</v>
      </c>
      <c r="AR93" s="270">
        <v>0</v>
      </c>
      <c r="AS93" s="270">
        <v>0</v>
      </c>
      <c r="AT93" s="270">
        <v>0</v>
      </c>
      <c r="AU93" s="270">
        <v>0</v>
      </c>
      <c r="AV93" s="270">
        <v>0</v>
      </c>
      <c r="AW93" s="270">
        <v>0</v>
      </c>
      <c r="AX93" s="270"/>
      <c r="AY93" s="270"/>
      <c r="AZ93" s="270">
        <v>0</v>
      </c>
      <c r="BA93" s="270">
        <v>0</v>
      </c>
      <c r="BB93" s="270">
        <v>0</v>
      </c>
      <c r="BC93" s="332">
        <v>0</v>
      </c>
      <c r="BD93" s="526"/>
      <c r="BE93" s="345" t="s">
        <v>365</v>
      </c>
      <c r="BF93" s="116"/>
      <c r="BG93" s="116"/>
      <c r="BH93" s="116"/>
      <c r="BI93" s="116"/>
      <c r="BJ93" s="346"/>
    </row>
    <row r="94" spans="1:62" ht="15.9" customHeight="1">
      <c r="A94" s="527" t="s">
        <v>56</v>
      </c>
      <c r="B94" s="528">
        <v>403</v>
      </c>
      <c r="C94" s="528">
        <v>206</v>
      </c>
      <c r="D94" s="528">
        <v>313</v>
      </c>
      <c r="E94" s="528">
        <v>143</v>
      </c>
      <c r="F94" s="528">
        <v>345</v>
      </c>
      <c r="G94" s="528">
        <v>173</v>
      </c>
      <c r="H94" s="528">
        <v>264</v>
      </c>
      <c r="I94" s="528">
        <v>125</v>
      </c>
      <c r="J94" s="529">
        <v>189</v>
      </c>
      <c r="K94" s="269"/>
      <c r="L94" s="124">
        <v>96</v>
      </c>
      <c r="M94" s="124">
        <f t="shared" ref="M94:M99" si="109">+B94+D94+F94+H94+J94</f>
        <v>1514</v>
      </c>
      <c r="N94" s="530">
        <f t="shared" si="108"/>
        <v>743</v>
      </c>
      <c r="O94" s="124"/>
      <c r="P94" s="1022"/>
      <c r="Q94" s="124"/>
      <c r="R94" s="124"/>
      <c r="S94" s="1015"/>
      <c r="T94" s="325"/>
      <c r="U94" s="524"/>
      <c r="V94" s="527" t="s">
        <v>56</v>
      </c>
      <c r="W94" s="270">
        <v>33</v>
      </c>
      <c r="X94" s="270">
        <v>13</v>
      </c>
      <c r="Y94" s="270">
        <v>21</v>
      </c>
      <c r="Z94" s="270">
        <v>8</v>
      </c>
      <c r="AA94" s="270">
        <v>32</v>
      </c>
      <c r="AB94" s="270">
        <v>14</v>
      </c>
      <c r="AC94" s="270">
        <v>5</v>
      </c>
      <c r="AD94" s="270">
        <v>4</v>
      </c>
      <c r="AE94" s="270">
        <v>1</v>
      </c>
      <c r="AF94" s="1047"/>
      <c r="AG94" s="270">
        <v>1</v>
      </c>
      <c r="AH94" s="270">
        <f t="shared" si="100"/>
        <v>92</v>
      </c>
      <c r="AI94" s="329">
        <f t="shared" si="101"/>
        <v>40</v>
      </c>
      <c r="AJ94" s="124"/>
      <c r="AK94" s="1022"/>
      <c r="AL94" s="124"/>
      <c r="AM94" s="124"/>
      <c r="AN94" s="1015"/>
      <c r="AO94" s="325"/>
      <c r="AP94" s="524"/>
      <c r="AQ94" s="527" t="s">
        <v>56</v>
      </c>
      <c r="AR94" s="270">
        <v>8</v>
      </c>
      <c r="AS94" s="270">
        <v>8</v>
      </c>
      <c r="AT94" s="270">
        <v>11</v>
      </c>
      <c r="AU94" s="270">
        <v>8</v>
      </c>
      <c r="AV94" s="270">
        <v>7</v>
      </c>
      <c r="AW94" s="270">
        <f t="shared" ref="AW94:AW99" si="110">SUM(AR94:AV94)</f>
        <v>42</v>
      </c>
      <c r="AX94" s="672"/>
      <c r="AY94" s="672"/>
      <c r="AZ94" s="270">
        <v>46</v>
      </c>
      <c r="BA94" s="270">
        <v>1</v>
      </c>
      <c r="BB94" s="270">
        <f t="shared" si="103"/>
        <v>47</v>
      </c>
      <c r="BC94" s="332">
        <v>8</v>
      </c>
      <c r="BD94" s="535"/>
      <c r="BE94" s="336" t="s">
        <v>190</v>
      </c>
      <c r="BF94" s="122">
        <v>38</v>
      </c>
      <c r="BG94" s="122">
        <v>28</v>
      </c>
      <c r="BH94" s="122"/>
      <c r="BI94" s="119">
        <v>7</v>
      </c>
      <c r="BJ94" s="337">
        <v>5</v>
      </c>
    </row>
    <row r="95" spans="1:62" ht="15.9" customHeight="1">
      <c r="A95" s="527" t="s">
        <v>57</v>
      </c>
      <c r="B95" s="528">
        <v>376</v>
      </c>
      <c r="C95" s="528">
        <v>177</v>
      </c>
      <c r="D95" s="528">
        <v>197</v>
      </c>
      <c r="E95" s="528">
        <v>98</v>
      </c>
      <c r="F95" s="528">
        <v>207</v>
      </c>
      <c r="G95" s="528">
        <v>121</v>
      </c>
      <c r="H95" s="528">
        <v>197</v>
      </c>
      <c r="I95" s="528">
        <v>90</v>
      </c>
      <c r="J95" s="529">
        <v>188</v>
      </c>
      <c r="K95" s="269"/>
      <c r="L95" s="124">
        <v>85</v>
      </c>
      <c r="M95" s="124">
        <f t="shared" si="109"/>
        <v>1165</v>
      </c>
      <c r="N95" s="530">
        <f t="shared" si="108"/>
        <v>571</v>
      </c>
      <c r="O95" s="124"/>
      <c r="P95" s="1022"/>
      <c r="Q95" s="124"/>
      <c r="R95" s="124"/>
      <c r="S95" s="1015"/>
      <c r="T95" s="325"/>
      <c r="U95" s="524"/>
      <c r="V95" s="527" t="s">
        <v>57</v>
      </c>
      <c r="W95" s="270">
        <v>13</v>
      </c>
      <c r="X95" s="270">
        <v>8</v>
      </c>
      <c r="Y95" s="270">
        <v>0</v>
      </c>
      <c r="Z95" s="270">
        <v>0</v>
      </c>
      <c r="AA95" s="270">
        <v>6</v>
      </c>
      <c r="AB95" s="270">
        <v>2</v>
      </c>
      <c r="AC95" s="270">
        <v>4</v>
      </c>
      <c r="AD95" s="270">
        <v>0</v>
      </c>
      <c r="AE95" s="270">
        <v>1</v>
      </c>
      <c r="AF95" s="1047"/>
      <c r="AG95" s="270">
        <v>0</v>
      </c>
      <c r="AH95" s="270">
        <f t="shared" si="100"/>
        <v>24</v>
      </c>
      <c r="AI95" s="329">
        <f t="shared" si="101"/>
        <v>10</v>
      </c>
      <c r="AJ95" s="124"/>
      <c r="AK95" s="1022"/>
      <c r="AL95" s="124"/>
      <c r="AM95" s="124"/>
      <c r="AN95" s="1015"/>
      <c r="AO95" s="325"/>
      <c r="AP95" s="524"/>
      <c r="AQ95" s="527" t="s">
        <v>57</v>
      </c>
      <c r="AR95" s="563">
        <v>8</v>
      </c>
      <c r="AS95" s="563">
        <v>5</v>
      </c>
      <c r="AT95" s="563">
        <v>5</v>
      </c>
      <c r="AU95" s="563">
        <v>5</v>
      </c>
      <c r="AV95" s="563">
        <v>5</v>
      </c>
      <c r="AW95" s="671">
        <f t="shared" si="110"/>
        <v>28</v>
      </c>
      <c r="AX95" s="124"/>
      <c r="AY95" s="124"/>
      <c r="AZ95" s="563">
        <v>26</v>
      </c>
      <c r="BA95" s="563">
        <v>3</v>
      </c>
      <c r="BB95" s="270">
        <f t="shared" si="103"/>
        <v>29</v>
      </c>
      <c r="BC95" s="332">
        <v>5</v>
      </c>
      <c r="BD95" s="535"/>
      <c r="BE95" s="336" t="s">
        <v>191</v>
      </c>
      <c r="BF95" s="119">
        <v>37</v>
      </c>
      <c r="BG95" s="119">
        <v>30</v>
      </c>
      <c r="BH95" s="119"/>
      <c r="BI95" s="119">
        <v>7</v>
      </c>
      <c r="BJ95" s="337">
        <v>6</v>
      </c>
    </row>
    <row r="96" spans="1:62" ht="15.9" customHeight="1">
      <c r="A96" s="527" t="s">
        <v>58</v>
      </c>
      <c r="B96" s="528">
        <v>24</v>
      </c>
      <c r="C96" s="528">
        <v>12</v>
      </c>
      <c r="D96" s="528">
        <v>12</v>
      </c>
      <c r="E96" s="528">
        <v>4</v>
      </c>
      <c r="F96" s="528">
        <v>8</v>
      </c>
      <c r="G96" s="528">
        <v>4</v>
      </c>
      <c r="H96" s="528">
        <v>10</v>
      </c>
      <c r="I96" s="528">
        <v>6</v>
      </c>
      <c r="J96" s="529">
        <v>12</v>
      </c>
      <c r="K96" s="269"/>
      <c r="L96" s="124">
        <v>7</v>
      </c>
      <c r="M96" s="124">
        <f t="shared" si="109"/>
        <v>66</v>
      </c>
      <c r="N96" s="530">
        <f t="shared" si="108"/>
        <v>33</v>
      </c>
      <c r="O96" s="124"/>
      <c r="P96" s="1022"/>
      <c r="Q96" s="124"/>
      <c r="R96" s="124"/>
      <c r="S96" s="1015"/>
      <c r="T96" s="325"/>
      <c r="U96" s="524"/>
      <c r="V96" s="527" t="s">
        <v>58</v>
      </c>
      <c r="W96" s="270">
        <v>0</v>
      </c>
      <c r="X96" s="270">
        <v>0</v>
      </c>
      <c r="Y96" s="270">
        <v>0</v>
      </c>
      <c r="Z96" s="270">
        <v>0</v>
      </c>
      <c r="AA96" s="270">
        <v>0</v>
      </c>
      <c r="AB96" s="270">
        <v>0</v>
      </c>
      <c r="AC96" s="270">
        <v>0</v>
      </c>
      <c r="AD96" s="270">
        <v>0</v>
      </c>
      <c r="AE96" s="270">
        <v>0</v>
      </c>
      <c r="AF96" s="1047"/>
      <c r="AG96" s="270">
        <v>0</v>
      </c>
      <c r="AH96" s="270">
        <f t="shared" si="100"/>
        <v>0</v>
      </c>
      <c r="AI96" s="329">
        <f t="shared" si="101"/>
        <v>0</v>
      </c>
      <c r="AJ96" s="124"/>
      <c r="AK96" s="1022"/>
      <c r="AL96" s="124"/>
      <c r="AM96" s="124"/>
      <c r="AN96" s="1015"/>
      <c r="AO96" s="325"/>
      <c r="AP96" s="524"/>
      <c r="AQ96" s="527" t="s">
        <v>58</v>
      </c>
      <c r="AR96" s="270">
        <v>2</v>
      </c>
      <c r="AS96" s="270">
        <v>1</v>
      </c>
      <c r="AT96" s="270">
        <v>1</v>
      </c>
      <c r="AU96" s="270">
        <v>1</v>
      </c>
      <c r="AV96" s="270">
        <v>1</v>
      </c>
      <c r="AW96" s="270">
        <f t="shared" si="110"/>
        <v>6</v>
      </c>
      <c r="AX96" s="673"/>
      <c r="AY96" s="673"/>
      <c r="AZ96" s="270">
        <v>7</v>
      </c>
      <c r="BA96" s="270">
        <v>0</v>
      </c>
      <c r="BB96" s="270">
        <f t="shared" si="103"/>
        <v>7</v>
      </c>
      <c r="BC96" s="332">
        <v>2</v>
      </c>
      <c r="BD96" s="535"/>
      <c r="BE96" s="336" t="s">
        <v>192</v>
      </c>
      <c r="BF96" s="119">
        <v>5</v>
      </c>
      <c r="BG96" s="119">
        <v>3</v>
      </c>
      <c r="BH96" s="119"/>
      <c r="BI96" s="119"/>
      <c r="BJ96" s="337">
        <v>1</v>
      </c>
    </row>
    <row r="97" spans="1:65" ht="15.9" customHeight="1">
      <c r="A97" s="527" t="s">
        <v>59</v>
      </c>
      <c r="B97" s="528">
        <v>4331</v>
      </c>
      <c r="C97" s="528">
        <v>2115</v>
      </c>
      <c r="D97" s="528">
        <v>3760</v>
      </c>
      <c r="E97" s="528">
        <v>1870</v>
      </c>
      <c r="F97" s="528">
        <v>3647</v>
      </c>
      <c r="G97" s="528">
        <v>1876</v>
      </c>
      <c r="H97" s="528">
        <v>3183</v>
      </c>
      <c r="I97" s="528">
        <v>1547</v>
      </c>
      <c r="J97" s="529">
        <v>2685</v>
      </c>
      <c r="K97" s="269"/>
      <c r="L97" s="124">
        <v>1401</v>
      </c>
      <c r="M97" s="124">
        <f t="shared" si="109"/>
        <v>17606</v>
      </c>
      <c r="N97" s="530">
        <f t="shared" si="108"/>
        <v>8809</v>
      </c>
      <c r="O97" s="124"/>
      <c r="P97" s="1022"/>
      <c r="Q97" s="124"/>
      <c r="R97" s="124"/>
      <c r="S97" s="1015"/>
      <c r="T97" s="325"/>
      <c r="U97" s="524"/>
      <c r="V97" s="527" t="s">
        <v>59</v>
      </c>
      <c r="W97" s="270">
        <v>165</v>
      </c>
      <c r="X97" s="270">
        <v>70</v>
      </c>
      <c r="Y97" s="270">
        <v>220</v>
      </c>
      <c r="Z97" s="270">
        <v>105</v>
      </c>
      <c r="AA97" s="270">
        <v>218</v>
      </c>
      <c r="AB97" s="270">
        <v>104</v>
      </c>
      <c r="AC97" s="270">
        <v>216</v>
      </c>
      <c r="AD97" s="270">
        <v>93</v>
      </c>
      <c r="AE97" s="270">
        <v>89</v>
      </c>
      <c r="AF97" s="1047"/>
      <c r="AG97" s="270">
        <v>41</v>
      </c>
      <c r="AH97" s="270">
        <f t="shared" si="100"/>
        <v>908</v>
      </c>
      <c r="AI97" s="329">
        <f t="shared" si="101"/>
        <v>413</v>
      </c>
      <c r="AJ97" s="124"/>
      <c r="AK97" s="1022"/>
      <c r="AL97" s="124"/>
      <c r="AM97" s="124"/>
      <c r="AN97" s="1015"/>
      <c r="AO97" s="325"/>
      <c r="AP97" s="524"/>
      <c r="AQ97" s="527" t="s">
        <v>59</v>
      </c>
      <c r="AR97" s="270">
        <v>121</v>
      </c>
      <c r="AS97" s="270">
        <v>115</v>
      </c>
      <c r="AT97" s="270">
        <v>112</v>
      </c>
      <c r="AU97" s="270">
        <v>106</v>
      </c>
      <c r="AV97" s="270">
        <v>99</v>
      </c>
      <c r="AW97" s="270">
        <f t="shared" si="110"/>
        <v>553</v>
      </c>
      <c r="AX97" s="270"/>
      <c r="AY97" s="270"/>
      <c r="AZ97" s="270">
        <v>619</v>
      </c>
      <c r="BA97" s="270">
        <v>19</v>
      </c>
      <c r="BB97" s="270">
        <f t="shared" si="103"/>
        <v>638</v>
      </c>
      <c r="BC97" s="332">
        <v>96</v>
      </c>
      <c r="BD97" s="535"/>
      <c r="BE97" s="336" t="s">
        <v>193</v>
      </c>
      <c r="BF97" s="119">
        <v>522</v>
      </c>
      <c r="BG97" s="119">
        <v>467</v>
      </c>
      <c r="BH97" s="119"/>
      <c r="BI97" s="119">
        <v>166</v>
      </c>
      <c r="BJ97" s="337">
        <v>228</v>
      </c>
    </row>
    <row r="98" spans="1:65" ht="15.9" customHeight="1">
      <c r="A98" s="527" t="s">
        <v>60</v>
      </c>
      <c r="B98" s="528">
        <v>399</v>
      </c>
      <c r="C98" s="528">
        <v>186</v>
      </c>
      <c r="D98" s="528">
        <v>307</v>
      </c>
      <c r="E98" s="528">
        <v>162</v>
      </c>
      <c r="F98" s="528">
        <v>295</v>
      </c>
      <c r="G98" s="528">
        <v>153</v>
      </c>
      <c r="H98" s="528">
        <v>257</v>
      </c>
      <c r="I98" s="528">
        <v>159</v>
      </c>
      <c r="J98" s="529">
        <v>197</v>
      </c>
      <c r="K98" s="269"/>
      <c r="L98" s="124">
        <v>95</v>
      </c>
      <c r="M98" s="124">
        <f t="shared" si="109"/>
        <v>1455</v>
      </c>
      <c r="N98" s="530">
        <f t="shared" si="108"/>
        <v>755</v>
      </c>
      <c r="O98" s="124"/>
      <c r="P98" s="1022"/>
      <c r="Q98" s="124"/>
      <c r="R98" s="124"/>
      <c r="S98" s="1015"/>
      <c r="T98" s="325"/>
      <c r="U98" s="524"/>
      <c r="V98" s="527" t="s">
        <v>60</v>
      </c>
      <c r="W98" s="270">
        <v>0</v>
      </c>
      <c r="X98" s="270">
        <v>0</v>
      </c>
      <c r="Y98" s="270">
        <v>21</v>
      </c>
      <c r="Z98" s="270">
        <v>8</v>
      </c>
      <c r="AA98" s="270">
        <v>26</v>
      </c>
      <c r="AB98" s="270">
        <v>14</v>
      </c>
      <c r="AC98" s="270">
        <v>6</v>
      </c>
      <c r="AD98" s="270">
        <v>3</v>
      </c>
      <c r="AE98" s="270">
        <v>16</v>
      </c>
      <c r="AF98" s="1047"/>
      <c r="AG98" s="270">
        <v>9</v>
      </c>
      <c r="AH98" s="270">
        <f t="shared" si="100"/>
        <v>69</v>
      </c>
      <c r="AI98" s="329">
        <f t="shared" si="101"/>
        <v>34</v>
      </c>
      <c r="AJ98" s="124"/>
      <c r="AK98" s="1022"/>
      <c r="AL98" s="124"/>
      <c r="AM98" s="124"/>
      <c r="AN98" s="1015"/>
      <c r="AO98" s="325"/>
      <c r="AP98" s="524"/>
      <c r="AQ98" s="527" t="s">
        <v>60</v>
      </c>
      <c r="AR98" s="270">
        <v>16</v>
      </c>
      <c r="AS98" s="270">
        <v>15</v>
      </c>
      <c r="AT98" s="270">
        <v>15</v>
      </c>
      <c r="AU98" s="270">
        <v>14</v>
      </c>
      <c r="AV98" s="270">
        <v>12</v>
      </c>
      <c r="AW98" s="270">
        <f t="shared" si="110"/>
        <v>72</v>
      </c>
      <c r="AX98" s="270"/>
      <c r="AY98" s="270"/>
      <c r="AZ98" s="270">
        <v>53</v>
      </c>
      <c r="BA98" s="270">
        <v>0</v>
      </c>
      <c r="BB98" s="270">
        <f t="shared" si="103"/>
        <v>53</v>
      </c>
      <c r="BC98" s="332">
        <v>16</v>
      </c>
      <c r="BD98" s="535"/>
      <c r="BE98" s="336" t="s">
        <v>194</v>
      </c>
      <c r="BF98" s="119">
        <v>54</v>
      </c>
      <c r="BG98" s="119">
        <v>35</v>
      </c>
      <c r="BH98" s="119"/>
      <c r="BI98" s="119">
        <v>15</v>
      </c>
      <c r="BJ98" s="337">
        <v>4</v>
      </c>
    </row>
    <row r="99" spans="1:65" ht="15.9" customHeight="1">
      <c r="A99" s="527" t="s">
        <v>61</v>
      </c>
      <c r="B99" s="528">
        <v>189</v>
      </c>
      <c r="C99" s="528">
        <v>90</v>
      </c>
      <c r="D99" s="528">
        <v>199</v>
      </c>
      <c r="E99" s="528">
        <v>103</v>
      </c>
      <c r="F99" s="528">
        <v>174</v>
      </c>
      <c r="G99" s="528">
        <v>82</v>
      </c>
      <c r="H99" s="528">
        <v>150</v>
      </c>
      <c r="I99" s="528">
        <v>74</v>
      </c>
      <c r="J99" s="529">
        <v>146</v>
      </c>
      <c r="K99" s="269"/>
      <c r="L99" s="124">
        <v>76</v>
      </c>
      <c r="M99" s="124">
        <f t="shared" si="109"/>
        <v>858</v>
      </c>
      <c r="N99" s="530">
        <f t="shared" si="108"/>
        <v>425</v>
      </c>
      <c r="O99" s="126">
        <v>15</v>
      </c>
      <c r="P99" s="126"/>
      <c r="Q99" s="126">
        <v>7</v>
      </c>
      <c r="R99" s="126">
        <v>0</v>
      </c>
      <c r="S99" s="1025"/>
      <c r="T99" s="257">
        <v>0</v>
      </c>
      <c r="U99" s="524"/>
      <c r="V99" s="527" t="s">
        <v>61</v>
      </c>
      <c r="W99" s="270">
        <v>18</v>
      </c>
      <c r="X99" s="270">
        <v>4</v>
      </c>
      <c r="Y99" s="270">
        <v>13</v>
      </c>
      <c r="Z99" s="270">
        <v>6</v>
      </c>
      <c r="AA99" s="270">
        <v>20</v>
      </c>
      <c r="AB99" s="270">
        <v>7</v>
      </c>
      <c r="AC99" s="270">
        <v>10</v>
      </c>
      <c r="AD99" s="270">
        <v>3</v>
      </c>
      <c r="AE99" s="270">
        <v>2</v>
      </c>
      <c r="AF99" s="1047"/>
      <c r="AG99" s="270">
        <v>1</v>
      </c>
      <c r="AH99" s="270">
        <f t="shared" si="100"/>
        <v>63</v>
      </c>
      <c r="AI99" s="329">
        <f t="shared" si="101"/>
        <v>21</v>
      </c>
      <c r="AJ99" s="124"/>
      <c r="AK99" s="1022"/>
      <c r="AL99" s="124"/>
      <c r="AM99" s="124"/>
      <c r="AN99" s="1015"/>
      <c r="AO99" s="325"/>
      <c r="AP99" s="524"/>
      <c r="AQ99" s="527" t="s">
        <v>61</v>
      </c>
      <c r="AR99" s="270">
        <v>6</v>
      </c>
      <c r="AS99" s="270">
        <v>6</v>
      </c>
      <c r="AT99" s="270">
        <v>6</v>
      </c>
      <c r="AU99" s="270">
        <v>5</v>
      </c>
      <c r="AV99" s="270">
        <v>6</v>
      </c>
      <c r="AW99" s="270">
        <f t="shared" si="110"/>
        <v>29</v>
      </c>
      <c r="AX99" s="727">
        <v>1</v>
      </c>
      <c r="AY99" s="270"/>
      <c r="AZ99" s="270">
        <v>41</v>
      </c>
      <c r="BA99" s="270">
        <v>0</v>
      </c>
      <c r="BB99" s="270">
        <f t="shared" si="103"/>
        <v>41</v>
      </c>
      <c r="BC99" s="332">
        <v>5</v>
      </c>
      <c r="BD99" s="535"/>
      <c r="BE99" s="336" t="s">
        <v>195</v>
      </c>
      <c r="BF99" s="119">
        <v>30</v>
      </c>
      <c r="BG99" s="119">
        <v>23</v>
      </c>
      <c r="BH99" s="119">
        <v>2</v>
      </c>
      <c r="BI99" s="119">
        <v>2</v>
      </c>
      <c r="BJ99" s="337">
        <v>6</v>
      </c>
    </row>
    <row r="100" spans="1:65" ht="15.9" customHeight="1">
      <c r="A100" s="521" t="s">
        <v>62</v>
      </c>
      <c r="B100" s="116"/>
      <c r="C100" s="116"/>
      <c r="D100" s="116"/>
      <c r="E100" s="116"/>
      <c r="F100" s="116"/>
      <c r="G100" s="116"/>
      <c r="H100" s="116"/>
      <c r="I100" s="116"/>
      <c r="J100" s="564"/>
      <c r="K100" s="1026"/>
      <c r="L100" s="116"/>
      <c r="M100" s="124"/>
      <c r="N100" s="530"/>
      <c r="O100" s="124"/>
      <c r="P100" s="1022"/>
      <c r="Q100" s="124"/>
      <c r="R100" s="124"/>
      <c r="S100" s="1015"/>
      <c r="T100" s="325"/>
      <c r="U100" s="524"/>
      <c r="V100" s="534" t="s">
        <v>62</v>
      </c>
      <c r="W100" s="526"/>
      <c r="X100" s="526"/>
      <c r="Y100" s="526"/>
      <c r="Z100" s="526"/>
      <c r="AA100" s="526"/>
      <c r="AB100" s="526"/>
      <c r="AC100" s="526"/>
      <c r="AD100" s="526"/>
      <c r="AE100" s="526"/>
      <c r="AF100" s="526"/>
      <c r="AG100" s="526"/>
      <c r="AH100" s="270">
        <f t="shared" si="100"/>
        <v>0</v>
      </c>
      <c r="AI100" s="329">
        <f t="shared" si="101"/>
        <v>0</v>
      </c>
      <c r="AJ100" s="124"/>
      <c r="AK100" s="1022"/>
      <c r="AL100" s="124"/>
      <c r="AM100" s="124"/>
      <c r="AN100" s="1015"/>
      <c r="AO100" s="325"/>
      <c r="AP100" s="524"/>
      <c r="AQ100" s="534" t="s">
        <v>62</v>
      </c>
      <c r="AR100" s="270"/>
      <c r="AS100" s="270"/>
      <c r="AT100" s="270"/>
      <c r="AU100" s="270"/>
      <c r="AV100" s="270"/>
      <c r="AW100" s="270"/>
      <c r="AX100" s="270"/>
      <c r="AY100" s="270"/>
      <c r="AZ100" s="270"/>
      <c r="BA100" s="270"/>
      <c r="BB100" s="270"/>
      <c r="BC100" s="332"/>
      <c r="BE100" s="334" t="s">
        <v>62</v>
      </c>
      <c r="BF100" s="119"/>
      <c r="BG100" s="119"/>
      <c r="BH100" s="119"/>
      <c r="BI100" s="119"/>
      <c r="BJ100" s="337"/>
    </row>
    <row r="101" spans="1:65" ht="15.9" customHeight="1">
      <c r="A101" s="326" t="s">
        <v>63</v>
      </c>
      <c r="B101" s="124">
        <v>0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  <c r="J101" s="538">
        <v>0</v>
      </c>
      <c r="K101" s="1015"/>
      <c r="L101" s="124">
        <v>0</v>
      </c>
      <c r="M101" s="124">
        <f t="shared" ref="M101:M124" si="111">+B101+D101+F101+H101+J101</f>
        <v>0</v>
      </c>
      <c r="N101" s="530">
        <f>+C101+E101+G101+I101+L101</f>
        <v>0</v>
      </c>
      <c r="O101" s="124"/>
      <c r="P101" s="1022"/>
      <c r="Q101" s="124"/>
      <c r="R101" s="124"/>
      <c r="S101" s="1015"/>
      <c r="T101" s="325"/>
      <c r="U101" s="524"/>
      <c r="V101" s="327" t="s">
        <v>63</v>
      </c>
      <c r="W101" s="270">
        <v>0</v>
      </c>
      <c r="X101" s="270">
        <v>0</v>
      </c>
      <c r="Y101" s="270">
        <v>0</v>
      </c>
      <c r="Z101" s="270">
        <v>0</v>
      </c>
      <c r="AA101" s="270">
        <v>0</v>
      </c>
      <c r="AB101" s="270">
        <v>0</v>
      </c>
      <c r="AC101" s="270">
        <v>0</v>
      </c>
      <c r="AD101" s="270">
        <v>0</v>
      </c>
      <c r="AE101" s="270">
        <v>0</v>
      </c>
      <c r="AF101" s="1047"/>
      <c r="AG101" s="270">
        <v>0</v>
      </c>
      <c r="AH101" s="270">
        <f t="shared" si="100"/>
        <v>0</v>
      </c>
      <c r="AI101" s="329">
        <f t="shared" si="101"/>
        <v>0</v>
      </c>
      <c r="AJ101" s="124"/>
      <c r="AK101" s="1022"/>
      <c r="AL101" s="124"/>
      <c r="AM101" s="124"/>
      <c r="AN101" s="1015"/>
      <c r="AO101" s="325"/>
      <c r="AP101" s="524"/>
      <c r="AQ101" s="327" t="s">
        <v>63</v>
      </c>
      <c r="AR101" s="270">
        <v>0</v>
      </c>
      <c r="AS101" s="270">
        <v>0</v>
      </c>
      <c r="AT101" s="270">
        <v>0</v>
      </c>
      <c r="AU101" s="270">
        <v>0</v>
      </c>
      <c r="AV101" s="270">
        <v>0</v>
      </c>
      <c r="AW101" s="270">
        <v>0</v>
      </c>
      <c r="AX101" s="270"/>
      <c r="AY101" s="270"/>
      <c r="AZ101" s="270">
        <v>0</v>
      </c>
      <c r="BA101" s="270">
        <v>0</v>
      </c>
      <c r="BB101" s="270">
        <f t="shared" si="103"/>
        <v>0</v>
      </c>
      <c r="BC101" s="332">
        <v>0</v>
      </c>
      <c r="BD101" s="726"/>
      <c r="BE101" s="345" t="s">
        <v>196</v>
      </c>
      <c r="BF101" s="116"/>
      <c r="BG101" s="116"/>
      <c r="BH101" s="116"/>
      <c r="BI101" s="116"/>
      <c r="BJ101" s="346"/>
    </row>
    <row r="102" spans="1:65" ht="15.9" customHeight="1">
      <c r="A102" s="327" t="s">
        <v>64</v>
      </c>
      <c r="B102" s="528">
        <v>752</v>
      </c>
      <c r="C102" s="528">
        <v>388</v>
      </c>
      <c r="D102" s="528">
        <v>610</v>
      </c>
      <c r="E102" s="528">
        <v>307</v>
      </c>
      <c r="F102" s="528">
        <v>617</v>
      </c>
      <c r="G102" s="528">
        <v>294</v>
      </c>
      <c r="H102" s="528">
        <v>519</v>
      </c>
      <c r="I102" s="528">
        <v>286</v>
      </c>
      <c r="J102" s="529">
        <v>374</v>
      </c>
      <c r="K102" s="269"/>
      <c r="L102" s="124">
        <v>171</v>
      </c>
      <c r="M102" s="124">
        <f t="shared" si="111"/>
        <v>2872</v>
      </c>
      <c r="N102" s="530">
        <f>+C102+E102+G102+I102+L102</f>
        <v>1446</v>
      </c>
      <c r="O102" s="124"/>
      <c r="P102" s="1022"/>
      <c r="Q102" s="124"/>
      <c r="R102" s="124"/>
      <c r="S102" s="1015"/>
      <c r="T102" s="325"/>
      <c r="U102" s="524"/>
      <c r="V102" s="327" t="s">
        <v>64</v>
      </c>
      <c r="W102" s="270">
        <v>94</v>
      </c>
      <c r="X102" s="270">
        <v>44</v>
      </c>
      <c r="Y102" s="270">
        <v>69</v>
      </c>
      <c r="Z102" s="270">
        <v>35</v>
      </c>
      <c r="AA102" s="270">
        <v>105</v>
      </c>
      <c r="AB102" s="270">
        <v>42</v>
      </c>
      <c r="AC102" s="270">
        <v>88</v>
      </c>
      <c r="AD102" s="270">
        <v>48</v>
      </c>
      <c r="AE102" s="270">
        <v>18</v>
      </c>
      <c r="AF102" s="1047"/>
      <c r="AG102" s="270">
        <v>13</v>
      </c>
      <c r="AH102" s="270">
        <f t="shared" si="100"/>
        <v>374</v>
      </c>
      <c r="AI102" s="329">
        <f t="shared" si="101"/>
        <v>182</v>
      </c>
      <c r="AJ102" s="124"/>
      <c r="AK102" s="1022"/>
      <c r="AL102" s="124"/>
      <c r="AM102" s="124"/>
      <c r="AN102" s="1015"/>
      <c r="AO102" s="325"/>
      <c r="AP102" s="524"/>
      <c r="AQ102" s="327" t="s">
        <v>64</v>
      </c>
      <c r="AR102" s="270">
        <v>19</v>
      </c>
      <c r="AS102" s="270">
        <v>17</v>
      </c>
      <c r="AT102" s="270">
        <v>17</v>
      </c>
      <c r="AU102" s="270">
        <v>13</v>
      </c>
      <c r="AV102" s="270">
        <v>12</v>
      </c>
      <c r="AW102" s="270">
        <f>SUM(AR102:AV102)</f>
        <v>78</v>
      </c>
      <c r="AX102" s="270"/>
      <c r="AY102" s="270"/>
      <c r="AZ102" s="270">
        <v>59</v>
      </c>
      <c r="BA102" s="270">
        <v>7</v>
      </c>
      <c r="BB102" s="270">
        <f t="shared" si="103"/>
        <v>66</v>
      </c>
      <c r="BC102" s="332">
        <v>20</v>
      </c>
      <c r="BD102" s="726"/>
      <c r="BE102" s="336" t="s">
        <v>197</v>
      </c>
      <c r="BF102" s="122">
        <v>68</v>
      </c>
      <c r="BG102" s="123">
        <v>50</v>
      </c>
      <c r="BH102" s="123"/>
      <c r="BI102" s="123">
        <v>15</v>
      </c>
      <c r="BJ102" s="337">
        <v>10</v>
      </c>
    </row>
    <row r="103" spans="1:65" ht="15.9" customHeight="1" thickBot="1">
      <c r="A103" s="328" t="s">
        <v>65</v>
      </c>
      <c r="B103" s="544">
        <v>289</v>
      </c>
      <c r="C103" s="544">
        <v>135</v>
      </c>
      <c r="D103" s="544">
        <v>317</v>
      </c>
      <c r="E103" s="544">
        <v>161</v>
      </c>
      <c r="F103" s="544">
        <v>292</v>
      </c>
      <c r="G103" s="544">
        <v>134</v>
      </c>
      <c r="H103" s="544">
        <v>220</v>
      </c>
      <c r="I103" s="544">
        <v>117</v>
      </c>
      <c r="J103" s="545">
        <v>201</v>
      </c>
      <c r="K103" s="545"/>
      <c r="L103" s="331">
        <v>95</v>
      </c>
      <c r="M103" s="331">
        <f t="shared" si="111"/>
        <v>1319</v>
      </c>
      <c r="N103" s="565">
        <f>+C103+E103+G103+I103+L103</f>
        <v>642</v>
      </c>
      <c r="O103" s="331"/>
      <c r="P103" s="1023"/>
      <c r="Q103" s="331"/>
      <c r="R103" s="331"/>
      <c r="S103" s="1017"/>
      <c r="T103" s="547"/>
      <c r="U103" s="524"/>
      <c r="V103" s="328" t="s">
        <v>65</v>
      </c>
      <c r="W103" s="333">
        <v>25</v>
      </c>
      <c r="X103" s="333">
        <v>12</v>
      </c>
      <c r="Y103" s="333">
        <v>36</v>
      </c>
      <c r="Z103" s="333">
        <v>14</v>
      </c>
      <c r="AA103" s="333">
        <v>61</v>
      </c>
      <c r="AB103" s="333">
        <v>23</v>
      </c>
      <c r="AC103" s="333">
        <v>23</v>
      </c>
      <c r="AD103" s="333">
        <v>9</v>
      </c>
      <c r="AE103" s="333">
        <v>14</v>
      </c>
      <c r="AF103" s="1048"/>
      <c r="AG103" s="333">
        <v>4</v>
      </c>
      <c r="AH103" s="333">
        <f t="shared" si="100"/>
        <v>159</v>
      </c>
      <c r="AI103" s="566">
        <f t="shared" si="101"/>
        <v>62</v>
      </c>
      <c r="AJ103" s="331"/>
      <c r="AK103" s="1023"/>
      <c r="AL103" s="331"/>
      <c r="AM103" s="331"/>
      <c r="AN103" s="1017"/>
      <c r="AO103" s="547"/>
      <c r="AP103" s="524"/>
      <c r="AQ103" s="328" t="s">
        <v>65</v>
      </c>
      <c r="AR103" s="333">
        <v>7</v>
      </c>
      <c r="AS103" s="333">
        <v>7</v>
      </c>
      <c r="AT103" s="333">
        <v>8</v>
      </c>
      <c r="AU103" s="333">
        <v>5</v>
      </c>
      <c r="AV103" s="333">
        <v>7</v>
      </c>
      <c r="AW103" s="333">
        <f>SUM(AR103:AV103)</f>
        <v>34</v>
      </c>
      <c r="AX103" s="333"/>
      <c r="AY103" s="333"/>
      <c r="AZ103" s="333">
        <v>29</v>
      </c>
      <c r="BA103" s="333">
        <v>5</v>
      </c>
      <c r="BB103" s="333">
        <f t="shared" si="103"/>
        <v>34</v>
      </c>
      <c r="BC103" s="567">
        <v>7</v>
      </c>
      <c r="BD103" s="726"/>
      <c r="BE103" s="347" t="s">
        <v>198</v>
      </c>
      <c r="BF103" s="348">
        <v>30</v>
      </c>
      <c r="BG103" s="349">
        <v>24</v>
      </c>
      <c r="BH103" s="349"/>
      <c r="BI103" s="349">
        <v>1</v>
      </c>
      <c r="BJ103" s="343">
        <v>9</v>
      </c>
    </row>
    <row r="104" spans="1:65" ht="15" customHeight="1">
      <c r="A104" s="1281" t="s">
        <v>439</v>
      </c>
      <c r="B104" s="1281"/>
      <c r="C104" s="1281"/>
      <c r="D104" s="1281"/>
      <c r="E104" s="1281"/>
      <c r="F104" s="1281"/>
      <c r="G104" s="1281"/>
      <c r="H104" s="1281"/>
      <c r="I104" s="1281"/>
      <c r="J104" s="1281"/>
      <c r="K104" s="1281"/>
      <c r="L104" s="1281"/>
      <c r="M104" s="1281"/>
      <c r="N104" s="1281"/>
      <c r="O104" s="1281"/>
      <c r="P104" s="1281"/>
      <c r="Q104" s="1281"/>
      <c r="R104" s="1281"/>
      <c r="S104" s="1281"/>
      <c r="T104" s="1281"/>
      <c r="U104" s="76"/>
      <c r="V104" s="1281" t="s">
        <v>441</v>
      </c>
      <c r="W104" s="1281"/>
      <c r="X104" s="1281"/>
      <c r="Y104" s="1281"/>
      <c r="Z104" s="1281"/>
      <c r="AA104" s="1281"/>
      <c r="AB104" s="1281"/>
      <c r="AC104" s="1281"/>
      <c r="AD104" s="1281"/>
      <c r="AE104" s="1281"/>
      <c r="AF104" s="1281"/>
      <c r="AG104" s="1281"/>
      <c r="AH104" s="1281"/>
      <c r="AI104" s="1281"/>
      <c r="AJ104" s="1281"/>
      <c r="AK104" s="1281"/>
      <c r="AL104" s="1281"/>
      <c r="AM104" s="1281"/>
      <c r="AN104" s="1281"/>
      <c r="AO104" s="1281"/>
      <c r="AP104" s="76"/>
      <c r="AQ104" s="1289" t="s">
        <v>445</v>
      </c>
      <c r="AR104" s="1289"/>
      <c r="AS104" s="1289"/>
      <c r="AT104" s="1289"/>
      <c r="AU104" s="1289"/>
      <c r="AV104" s="1289"/>
      <c r="AW104" s="1289"/>
      <c r="AX104" s="1289"/>
      <c r="AY104" s="1289"/>
      <c r="AZ104" s="1289"/>
      <c r="BA104" s="1289"/>
      <c r="BB104" s="1289"/>
      <c r="BC104" s="1289"/>
      <c r="BD104" s="117"/>
      <c r="BE104" s="1289" t="s">
        <v>447</v>
      </c>
      <c r="BF104" s="1289"/>
      <c r="BG104" s="1289"/>
      <c r="BH104" s="1289"/>
      <c r="BI104" s="1289"/>
      <c r="BJ104" s="1289"/>
      <c r="BK104" s="76"/>
      <c r="BL104" s="76"/>
      <c r="BM104" s="76"/>
    </row>
    <row r="105" spans="1:65" ht="13.5" customHeight="1">
      <c r="A105" s="1282" t="s">
        <v>293</v>
      </c>
      <c r="B105" s="1282"/>
      <c r="C105" s="1282"/>
      <c r="D105" s="1282"/>
      <c r="E105" s="1282"/>
      <c r="F105" s="1282"/>
      <c r="G105" s="1282"/>
      <c r="H105" s="1282"/>
      <c r="I105" s="1282"/>
      <c r="J105" s="1282"/>
      <c r="K105" s="1282"/>
      <c r="L105" s="1282"/>
      <c r="M105" s="1282"/>
      <c r="N105" s="1282"/>
      <c r="O105" s="1282"/>
      <c r="P105" s="1282"/>
      <c r="Q105" s="1282"/>
      <c r="R105" s="1282"/>
      <c r="S105" s="1282"/>
      <c r="T105" s="1282"/>
      <c r="U105" s="54"/>
      <c r="V105" s="1282" t="s">
        <v>293</v>
      </c>
      <c r="W105" s="1282"/>
      <c r="X105" s="1282"/>
      <c r="Y105" s="1282"/>
      <c r="Z105" s="1282"/>
      <c r="AA105" s="1282"/>
      <c r="AB105" s="1282"/>
      <c r="AC105" s="1282"/>
      <c r="AD105" s="1282"/>
      <c r="AE105" s="1282"/>
      <c r="AF105" s="1282"/>
      <c r="AG105" s="1282"/>
      <c r="AH105" s="1282"/>
      <c r="AI105" s="1282"/>
      <c r="AJ105" s="1282"/>
      <c r="AK105" s="1282"/>
      <c r="AL105" s="1282"/>
      <c r="AM105" s="1282"/>
      <c r="AN105" s="1282"/>
      <c r="AO105" s="1282"/>
      <c r="AP105" s="54"/>
      <c r="AQ105" s="1282" t="s">
        <v>293</v>
      </c>
      <c r="AR105" s="1282"/>
      <c r="AS105" s="1282"/>
      <c r="AT105" s="1282"/>
      <c r="AU105" s="1282"/>
      <c r="AV105" s="1282"/>
      <c r="AW105" s="1282"/>
      <c r="AX105" s="1282"/>
      <c r="AY105" s="1282"/>
      <c r="AZ105" s="1282"/>
      <c r="BA105" s="1282"/>
      <c r="BB105" s="1282"/>
      <c r="BC105" s="1282"/>
      <c r="BD105" s="54"/>
      <c r="BE105" s="1282" t="s">
        <v>293</v>
      </c>
      <c r="BF105" s="1282"/>
      <c r="BG105" s="1282"/>
      <c r="BH105" s="1282"/>
      <c r="BI105" s="1282"/>
      <c r="BJ105" s="1282"/>
      <c r="BK105" s="54"/>
      <c r="BL105" s="54"/>
      <c r="BM105" s="54"/>
    </row>
    <row r="106" spans="1:65" ht="3" customHeight="1" thickBot="1">
      <c r="A106" s="644"/>
      <c r="B106" s="644"/>
      <c r="C106" s="644"/>
      <c r="D106" s="644"/>
      <c r="E106" s="644"/>
      <c r="F106" s="644"/>
      <c r="G106" s="644"/>
      <c r="H106" s="644"/>
      <c r="I106" s="644"/>
      <c r="J106" s="644"/>
      <c r="K106" s="1031"/>
      <c r="L106" s="644"/>
      <c r="M106" s="644"/>
      <c r="N106" s="644"/>
      <c r="O106" s="644"/>
      <c r="P106" s="975"/>
      <c r="Q106" s="644"/>
      <c r="R106" s="644"/>
      <c r="S106" s="975"/>
      <c r="T106" s="644"/>
      <c r="U106" s="54"/>
      <c r="V106" s="644"/>
      <c r="W106" s="644"/>
      <c r="X106" s="644"/>
      <c r="Y106" s="644"/>
      <c r="Z106" s="644"/>
      <c r="AA106" s="644"/>
      <c r="AB106" s="644"/>
      <c r="AC106" s="644"/>
      <c r="AD106" s="644"/>
      <c r="AE106" s="644"/>
      <c r="AF106" s="1031"/>
      <c r="AG106" s="644"/>
      <c r="AH106" s="644"/>
      <c r="AI106" s="644"/>
      <c r="AJ106" s="644"/>
      <c r="AK106" s="975"/>
      <c r="AL106" s="644"/>
      <c r="AM106" s="644"/>
      <c r="AN106" s="975"/>
      <c r="AO106" s="644"/>
      <c r="AP106" s="54"/>
      <c r="AQ106" s="644"/>
      <c r="AR106" s="644"/>
      <c r="AS106" s="644"/>
      <c r="AT106" s="644"/>
      <c r="AU106" s="644"/>
      <c r="AV106" s="644"/>
      <c r="AW106" s="644"/>
      <c r="AX106" s="644"/>
      <c r="AY106" s="644"/>
      <c r="AZ106" s="644"/>
      <c r="BA106" s="644"/>
      <c r="BB106" s="644"/>
      <c r="BC106" s="644"/>
      <c r="BD106" s="54"/>
      <c r="BE106" s="644"/>
      <c r="BF106" s="644"/>
      <c r="BG106" s="644"/>
      <c r="BH106" s="644"/>
      <c r="BI106" s="644"/>
      <c r="BJ106" s="644"/>
      <c r="BK106" s="54"/>
      <c r="BL106" s="54"/>
      <c r="BM106" s="54"/>
    </row>
    <row r="107" spans="1:65" ht="39" customHeight="1">
      <c r="A107" s="1287" t="s">
        <v>0</v>
      </c>
      <c r="B107" s="1283" t="s">
        <v>352</v>
      </c>
      <c r="C107" s="1285"/>
      <c r="D107" s="1283" t="s">
        <v>353</v>
      </c>
      <c r="E107" s="1285"/>
      <c r="F107" s="1283" t="s">
        <v>354</v>
      </c>
      <c r="G107" s="1285"/>
      <c r="H107" s="1283" t="s">
        <v>355</v>
      </c>
      <c r="I107" s="1285"/>
      <c r="J107" s="1283" t="s">
        <v>356</v>
      </c>
      <c r="K107" s="1284"/>
      <c r="L107" s="1285"/>
      <c r="M107" s="1139" t="s">
        <v>386</v>
      </c>
      <c r="N107" s="1140"/>
      <c r="O107" s="1139" t="s">
        <v>387</v>
      </c>
      <c r="P107" s="1130"/>
      <c r="Q107" s="1140"/>
      <c r="R107" s="1139" t="s">
        <v>388</v>
      </c>
      <c r="S107" s="1130"/>
      <c r="T107" s="1141"/>
      <c r="V107" s="1287" t="s">
        <v>0</v>
      </c>
      <c r="W107" s="1283" t="s">
        <v>352</v>
      </c>
      <c r="X107" s="1285"/>
      <c r="Y107" s="1283" t="s">
        <v>353</v>
      </c>
      <c r="Z107" s="1285"/>
      <c r="AA107" s="1283" t="s">
        <v>354</v>
      </c>
      <c r="AB107" s="1285"/>
      <c r="AC107" s="1283" t="s">
        <v>355</v>
      </c>
      <c r="AD107" s="1285"/>
      <c r="AE107" s="1283" t="s">
        <v>356</v>
      </c>
      <c r="AF107" s="1284"/>
      <c r="AG107" s="1285"/>
      <c r="AH107" s="1139" t="s">
        <v>386</v>
      </c>
      <c r="AI107" s="1140"/>
      <c r="AJ107" s="1139" t="s">
        <v>387</v>
      </c>
      <c r="AK107" s="1130"/>
      <c r="AL107" s="1140"/>
      <c r="AM107" s="1139" t="s">
        <v>388</v>
      </c>
      <c r="AN107" s="1130"/>
      <c r="AO107" s="1141"/>
      <c r="AP107" s="54"/>
      <c r="AQ107" s="1291" t="s">
        <v>0</v>
      </c>
      <c r="AR107" s="1295" t="s">
        <v>322</v>
      </c>
      <c r="AS107" s="1297"/>
      <c r="AT107" s="1297"/>
      <c r="AU107" s="1297"/>
      <c r="AV107" s="1297"/>
      <c r="AW107" s="1297"/>
      <c r="AX107" s="1297"/>
      <c r="AY107" s="1298"/>
      <c r="AZ107" s="330" t="s">
        <v>323</v>
      </c>
      <c r="BA107" s="330"/>
      <c r="BB107" s="330"/>
      <c r="BC107" s="1293" t="s">
        <v>324</v>
      </c>
      <c r="BD107" s="54"/>
      <c r="BE107" s="1287" t="s">
        <v>0</v>
      </c>
      <c r="BF107" s="1295" t="s">
        <v>269</v>
      </c>
      <c r="BG107" s="1297"/>
      <c r="BH107" s="1298"/>
      <c r="BI107" s="1295" t="s">
        <v>257</v>
      </c>
      <c r="BJ107" s="1296"/>
      <c r="BK107" s="54"/>
      <c r="BL107" s="54"/>
      <c r="BM107" s="54"/>
    </row>
    <row r="108" spans="1:65" ht="35.25" customHeight="1">
      <c r="A108" s="1288"/>
      <c r="B108" s="323" t="s">
        <v>313</v>
      </c>
      <c r="C108" s="323" t="s">
        <v>314</v>
      </c>
      <c r="D108" s="323" t="s">
        <v>313</v>
      </c>
      <c r="E108" s="323" t="s">
        <v>314</v>
      </c>
      <c r="F108" s="323" t="s">
        <v>313</v>
      </c>
      <c r="G108" s="323" t="s">
        <v>314</v>
      </c>
      <c r="H108" s="323" t="s">
        <v>313</v>
      </c>
      <c r="I108" s="323" t="s">
        <v>314</v>
      </c>
      <c r="J108" s="323" t="s">
        <v>313</v>
      </c>
      <c r="K108" s="989"/>
      <c r="L108" s="323" t="s">
        <v>314</v>
      </c>
      <c r="M108" s="323" t="s">
        <v>313</v>
      </c>
      <c r="N108" s="323" t="s">
        <v>314</v>
      </c>
      <c r="O108" s="323" t="s">
        <v>313</v>
      </c>
      <c r="P108" s="989"/>
      <c r="Q108" s="323" t="s">
        <v>314</v>
      </c>
      <c r="R108" s="323" t="s">
        <v>313</v>
      </c>
      <c r="S108" s="977"/>
      <c r="T108" s="324" t="s">
        <v>314</v>
      </c>
      <c r="V108" s="1288"/>
      <c r="W108" s="323" t="s">
        <v>313</v>
      </c>
      <c r="X108" s="323" t="s">
        <v>314</v>
      </c>
      <c r="Y108" s="323" t="s">
        <v>313</v>
      </c>
      <c r="Z108" s="323" t="s">
        <v>314</v>
      </c>
      <c r="AA108" s="323" t="s">
        <v>313</v>
      </c>
      <c r="AB108" s="323" t="s">
        <v>314</v>
      </c>
      <c r="AC108" s="323" t="s">
        <v>313</v>
      </c>
      <c r="AD108" s="323" t="s">
        <v>314</v>
      </c>
      <c r="AE108" s="323" t="s">
        <v>313</v>
      </c>
      <c r="AF108" s="989"/>
      <c r="AG108" s="323" t="s">
        <v>314</v>
      </c>
      <c r="AH108" s="323" t="s">
        <v>313</v>
      </c>
      <c r="AI108" s="323" t="s">
        <v>314</v>
      </c>
      <c r="AJ108" s="323" t="s">
        <v>313</v>
      </c>
      <c r="AK108" s="989"/>
      <c r="AL108" s="323" t="s">
        <v>314</v>
      </c>
      <c r="AM108" s="323" t="s">
        <v>313</v>
      </c>
      <c r="AN108" s="977"/>
      <c r="AO108" s="324" t="s">
        <v>314</v>
      </c>
      <c r="AQ108" s="1292"/>
      <c r="AR108" s="323" t="s">
        <v>352</v>
      </c>
      <c r="AS108" s="323" t="s">
        <v>353</v>
      </c>
      <c r="AT108" s="323" t="s">
        <v>354</v>
      </c>
      <c r="AU108" s="323" t="s">
        <v>355</v>
      </c>
      <c r="AV108" s="323" t="s">
        <v>356</v>
      </c>
      <c r="AW108" s="323" t="s">
        <v>385</v>
      </c>
      <c r="AX108" s="323" t="s">
        <v>387</v>
      </c>
      <c r="AY108" s="323" t="s">
        <v>388</v>
      </c>
      <c r="AZ108" s="323" t="s">
        <v>474</v>
      </c>
      <c r="BA108" s="323" t="s">
        <v>475</v>
      </c>
      <c r="BB108" s="323" t="s">
        <v>1</v>
      </c>
      <c r="BC108" s="1294"/>
      <c r="BE108" s="1288"/>
      <c r="BF108" s="323" t="s">
        <v>1</v>
      </c>
      <c r="BG108" s="323" t="s">
        <v>262</v>
      </c>
      <c r="BH108" s="323" t="s">
        <v>477</v>
      </c>
      <c r="BI108" s="323" t="s">
        <v>263</v>
      </c>
      <c r="BJ108" s="324" t="s">
        <v>264</v>
      </c>
    </row>
    <row r="109" spans="1:65" ht="15" customHeight="1">
      <c r="A109" s="521" t="s">
        <v>66</v>
      </c>
      <c r="B109" s="528"/>
      <c r="C109" s="528"/>
      <c r="D109" s="528"/>
      <c r="E109" s="528"/>
      <c r="F109" s="528"/>
      <c r="G109" s="528"/>
      <c r="H109" s="528"/>
      <c r="I109" s="528"/>
      <c r="J109" s="529"/>
      <c r="K109" s="269"/>
      <c r="L109" s="124"/>
      <c r="M109" s="124"/>
      <c r="N109" s="530"/>
      <c r="O109" s="124"/>
      <c r="P109" s="1022"/>
      <c r="Q109" s="124"/>
      <c r="R109" s="124"/>
      <c r="S109" s="1015"/>
      <c r="T109" s="325"/>
      <c r="U109" s="524"/>
      <c r="V109" s="525" t="s">
        <v>66</v>
      </c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027"/>
      <c r="AG109" s="116"/>
      <c r="AH109" s="124"/>
      <c r="AI109" s="124"/>
      <c r="AJ109" s="124"/>
      <c r="AK109" s="1022"/>
      <c r="AL109" s="124"/>
      <c r="AM109" s="124"/>
      <c r="AN109" s="1015"/>
      <c r="AO109" s="325"/>
      <c r="AP109" s="524"/>
      <c r="AQ109" s="568" t="s">
        <v>66</v>
      </c>
      <c r="AR109" s="116"/>
      <c r="AS109" s="116"/>
      <c r="AT109" s="116"/>
      <c r="AU109" s="116"/>
      <c r="AV109" s="116"/>
      <c r="AW109" s="124"/>
      <c r="AX109" s="124"/>
      <c r="AY109" s="124"/>
      <c r="AZ109" s="116"/>
      <c r="BA109" s="116"/>
      <c r="BB109" s="116"/>
      <c r="BC109" s="346"/>
      <c r="BD109" s="526"/>
      <c r="BE109" s="334" t="s">
        <v>66</v>
      </c>
      <c r="BF109" s="119"/>
      <c r="BG109" s="119"/>
      <c r="BH109" s="119"/>
      <c r="BI109" s="119"/>
      <c r="BJ109" s="337"/>
    </row>
    <row r="110" spans="1:65" ht="15" customHeight="1">
      <c r="A110" s="527" t="s">
        <v>67</v>
      </c>
      <c r="B110" s="528">
        <v>758</v>
      </c>
      <c r="C110" s="528">
        <v>407</v>
      </c>
      <c r="D110" s="528">
        <v>649</v>
      </c>
      <c r="E110" s="528">
        <v>330</v>
      </c>
      <c r="F110" s="528">
        <v>569</v>
      </c>
      <c r="G110" s="528">
        <v>286</v>
      </c>
      <c r="H110" s="528">
        <v>492</v>
      </c>
      <c r="I110" s="528">
        <v>241</v>
      </c>
      <c r="J110" s="529">
        <v>400</v>
      </c>
      <c r="K110" s="269"/>
      <c r="L110" s="124">
        <v>196</v>
      </c>
      <c r="M110" s="124">
        <f t="shared" si="111"/>
        <v>2868</v>
      </c>
      <c r="N110" s="530">
        <f t="shared" ref="N110:N115" si="112">+C110+E110+G110+I110+L110</f>
        <v>1460</v>
      </c>
      <c r="O110" s="126"/>
      <c r="P110" s="126"/>
      <c r="Q110" s="126"/>
      <c r="R110" s="126">
        <v>0</v>
      </c>
      <c r="S110" s="1025"/>
      <c r="T110" s="257">
        <v>0</v>
      </c>
      <c r="U110" s="524"/>
      <c r="V110" s="531" t="s">
        <v>67</v>
      </c>
      <c r="W110" s="124">
        <v>9</v>
      </c>
      <c r="X110" s="124">
        <v>3</v>
      </c>
      <c r="Y110" s="124">
        <v>51</v>
      </c>
      <c r="Z110" s="124">
        <v>26</v>
      </c>
      <c r="AA110" s="124">
        <v>39</v>
      </c>
      <c r="AB110" s="124">
        <v>17</v>
      </c>
      <c r="AC110" s="124">
        <v>2</v>
      </c>
      <c r="AD110" s="124">
        <v>0</v>
      </c>
      <c r="AE110" s="124">
        <v>2</v>
      </c>
      <c r="AF110" s="1022"/>
      <c r="AG110" s="124">
        <v>1</v>
      </c>
      <c r="AH110" s="124">
        <f t="shared" ref="AH110:AH115" si="113">W110+Y110+AA110+AC110+AE110</f>
        <v>103</v>
      </c>
      <c r="AI110" s="124">
        <f t="shared" ref="AI110:AI115" si="114">X110+Z110+AB110+AD110+AG110</f>
        <v>47</v>
      </c>
      <c r="AJ110" s="124"/>
      <c r="AK110" s="1022"/>
      <c r="AL110" s="124"/>
      <c r="AM110" s="124"/>
      <c r="AN110" s="1015"/>
      <c r="AO110" s="325"/>
      <c r="AP110" s="524"/>
      <c r="AQ110" s="569" t="s">
        <v>67</v>
      </c>
      <c r="AR110" s="124">
        <v>26</v>
      </c>
      <c r="AS110" s="124">
        <v>27</v>
      </c>
      <c r="AT110" s="124">
        <v>24</v>
      </c>
      <c r="AU110" s="124">
        <v>24</v>
      </c>
      <c r="AV110" s="124">
        <v>20</v>
      </c>
      <c r="AW110" s="124">
        <f t="shared" ref="AW110:AW178" si="115">SUM(AR110:AV110)</f>
        <v>121</v>
      </c>
      <c r="AX110" s="124"/>
      <c r="AY110" s="124"/>
      <c r="AZ110" s="124">
        <v>94</v>
      </c>
      <c r="BA110" s="124">
        <v>29</v>
      </c>
      <c r="BB110" s="124">
        <f>+AZ110+BA110</f>
        <v>123</v>
      </c>
      <c r="BC110" s="325">
        <v>29</v>
      </c>
      <c r="BD110" s="726"/>
      <c r="BE110" s="336" t="s">
        <v>199</v>
      </c>
      <c r="BF110" s="119">
        <v>70</v>
      </c>
      <c r="BG110" s="119">
        <v>58</v>
      </c>
      <c r="BH110" s="119"/>
      <c r="BI110" s="119">
        <v>6</v>
      </c>
      <c r="BJ110" s="337">
        <v>8</v>
      </c>
    </row>
    <row r="111" spans="1:65" ht="15" customHeight="1">
      <c r="A111" s="527" t="s">
        <v>68</v>
      </c>
      <c r="B111" s="528">
        <v>4049</v>
      </c>
      <c r="C111" s="528">
        <v>2022</v>
      </c>
      <c r="D111" s="528">
        <v>3958</v>
      </c>
      <c r="E111" s="528">
        <v>2175</v>
      </c>
      <c r="F111" s="528">
        <v>3770</v>
      </c>
      <c r="G111" s="528">
        <v>1850</v>
      </c>
      <c r="H111" s="528">
        <v>3361</v>
      </c>
      <c r="I111" s="528">
        <v>1698</v>
      </c>
      <c r="J111" s="529">
        <v>2979</v>
      </c>
      <c r="K111" s="269"/>
      <c r="L111" s="124">
        <v>1489</v>
      </c>
      <c r="M111" s="124">
        <f t="shared" si="111"/>
        <v>18117</v>
      </c>
      <c r="N111" s="530">
        <f t="shared" si="112"/>
        <v>9234</v>
      </c>
      <c r="O111" s="126"/>
      <c r="P111" s="126"/>
      <c r="Q111" s="126"/>
      <c r="R111" s="126"/>
      <c r="S111" s="1025"/>
      <c r="T111" s="257"/>
      <c r="U111" s="524"/>
      <c r="V111" s="531" t="s">
        <v>68</v>
      </c>
      <c r="W111" s="124">
        <v>192</v>
      </c>
      <c r="X111" s="124">
        <v>84</v>
      </c>
      <c r="Y111" s="124">
        <v>232</v>
      </c>
      <c r="Z111" s="124">
        <v>106</v>
      </c>
      <c r="AA111" s="124">
        <v>275</v>
      </c>
      <c r="AB111" s="124">
        <v>118</v>
      </c>
      <c r="AC111" s="124">
        <v>196</v>
      </c>
      <c r="AD111" s="124">
        <v>88</v>
      </c>
      <c r="AE111" s="124">
        <v>95</v>
      </c>
      <c r="AF111" s="1022"/>
      <c r="AG111" s="124">
        <v>42</v>
      </c>
      <c r="AH111" s="124">
        <f t="shared" si="113"/>
        <v>990</v>
      </c>
      <c r="AI111" s="124">
        <f t="shared" si="114"/>
        <v>438</v>
      </c>
      <c r="AJ111" s="727"/>
      <c r="AK111" s="727"/>
      <c r="AL111" s="727"/>
      <c r="AM111" s="727"/>
      <c r="AN111" s="1016"/>
      <c r="AO111" s="754"/>
      <c r="AP111" s="524"/>
      <c r="AQ111" s="569" t="s">
        <v>68</v>
      </c>
      <c r="AR111" s="124">
        <v>121</v>
      </c>
      <c r="AS111" s="124">
        <v>118</v>
      </c>
      <c r="AT111" s="124">
        <v>112</v>
      </c>
      <c r="AU111" s="124">
        <v>105</v>
      </c>
      <c r="AV111" s="124">
        <v>104</v>
      </c>
      <c r="AW111" s="124">
        <f t="shared" si="115"/>
        <v>560</v>
      </c>
      <c r="AX111" s="727"/>
      <c r="AY111" s="727"/>
      <c r="AZ111" s="124">
        <v>543</v>
      </c>
      <c r="BA111" s="124">
        <v>45</v>
      </c>
      <c r="BB111" s="124">
        <f t="shared" ref="BB111:BB144" si="116">+AZ111+BA111</f>
        <v>588</v>
      </c>
      <c r="BC111" s="325">
        <v>104</v>
      </c>
      <c r="BD111" s="726"/>
      <c r="BE111" s="336" t="s">
        <v>200</v>
      </c>
      <c r="BF111" s="119">
        <v>480</v>
      </c>
      <c r="BG111" s="119">
        <v>440</v>
      </c>
      <c r="BH111" s="119"/>
      <c r="BI111" s="119">
        <v>126</v>
      </c>
      <c r="BJ111" s="337">
        <v>14</v>
      </c>
    </row>
    <row r="112" spans="1:65" ht="15" customHeight="1">
      <c r="A112" s="527" t="s">
        <v>69</v>
      </c>
      <c r="B112" s="528">
        <v>315</v>
      </c>
      <c r="C112" s="528">
        <v>155</v>
      </c>
      <c r="D112" s="528">
        <v>338</v>
      </c>
      <c r="E112" s="528">
        <v>157</v>
      </c>
      <c r="F112" s="528">
        <v>286</v>
      </c>
      <c r="G112" s="528">
        <v>143</v>
      </c>
      <c r="H112" s="528">
        <v>234</v>
      </c>
      <c r="I112" s="528">
        <v>126</v>
      </c>
      <c r="J112" s="529">
        <v>191</v>
      </c>
      <c r="K112" s="269"/>
      <c r="L112" s="124">
        <v>104</v>
      </c>
      <c r="M112" s="124">
        <f t="shared" si="111"/>
        <v>1364</v>
      </c>
      <c r="N112" s="530">
        <f t="shared" si="112"/>
        <v>685</v>
      </c>
      <c r="O112" s="124"/>
      <c r="P112" s="1022"/>
      <c r="Q112" s="124"/>
      <c r="R112" s="124"/>
      <c r="S112" s="1015"/>
      <c r="T112" s="325"/>
      <c r="U112" s="524"/>
      <c r="V112" s="531" t="s">
        <v>69</v>
      </c>
      <c r="W112" s="124">
        <v>26</v>
      </c>
      <c r="X112" s="124">
        <v>9</v>
      </c>
      <c r="Y112" s="124">
        <v>33</v>
      </c>
      <c r="Z112" s="124">
        <v>18</v>
      </c>
      <c r="AA112" s="124">
        <v>26</v>
      </c>
      <c r="AB112" s="124">
        <v>10</v>
      </c>
      <c r="AC112" s="124">
        <v>16</v>
      </c>
      <c r="AD112" s="124">
        <v>7</v>
      </c>
      <c r="AE112" s="124">
        <v>12</v>
      </c>
      <c r="AF112" s="1022"/>
      <c r="AG112" s="124">
        <v>6</v>
      </c>
      <c r="AH112" s="124">
        <f t="shared" si="113"/>
        <v>113</v>
      </c>
      <c r="AI112" s="124">
        <f t="shared" si="114"/>
        <v>50</v>
      </c>
      <c r="AJ112" s="124"/>
      <c r="AK112" s="1022"/>
      <c r="AL112" s="124"/>
      <c r="AM112" s="124"/>
      <c r="AN112" s="1015"/>
      <c r="AO112" s="325"/>
      <c r="AP112" s="524"/>
      <c r="AQ112" s="569" t="s">
        <v>69</v>
      </c>
      <c r="AR112" s="124">
        <v>13</v>
      </c>
      <c r="AS112" s="124">
        <v>13</v>
      </c>
      <c r="AT112" s="124">
        <v>13</v>
      </c>
      <c r="AU112" s="124">
        <v>10</v>
      </c>
      <c r="AV112" s="124">
        <v>11</v>
      </c>
      <c r="AW112" s="124">
        <f t="shared" si="115"/>
        <v>60</v>
      </c>
      <c r="AX112" s="727"/>
      <c r="AY112" s="727"/>
      <c r="AZ112" s="124">
        <v>45</v>
      </c>
      <c r="BA112" s="124">
        <v>3</v>
      </c>
      <c r="BB112" s="124">
        <f t="shared" si="116"/>
        <v>48</v>
      </c>
      <c r="BC112" s="325">
        <v>15</v>
      </c>
      <c r="BD112" s="726"/>
      <c r="BE112" s="336" t="s">
        <v>201</v>
      </c>
      <c r="BF112" s="119">
        <v>49</v>
      </c>
      <c r="BG112" s="119">
        <v>31</v>
      </c>
      <c r="BH112" s="119"/>
      <c r="BI112" s="119"/>
      <c r="BJ112" s="337">
        <v>4</v>
      </c>
    </row>
    <row r="113" spans="1:66" ht="15" customHeight="1">
      <c r="A113" s="527" t="s">
        <v>70</v>
      </c>
      <c r="B113" s="528">
        <v>684</v>
      </c>
      <c r="C113" s="528">
        <v>329</v>
      </c>
      <c r="D113" s="528">
        <v>589</v>
      </c>
      <c r="E113" s="528">
        <v>298</v>
      </c>
      <c r="F113" s="528">
        <v>593</v>
      </c>
      <c r="G113" s="528">
        <v>282</v>
      </c>
      <c r="H113" s="528">
        <v>523</v>
      </c>
      <c r="I113" s="528">
        <v>238</v>
      </c>
      <c r="J113" s="529">
        <v>433</v>
      </c>
      <c r="K113" s="269"/>
      <c r="L113" s="124">
        <v>234</v>
      </c>
      <c r="M113" s="124">
        <f t="shared" si="111"/>
        <v>2822</v>
      </c>
      <c r="N113" s="530">
        <f t="shared" si="112"/>
        <v>1381</v>
      </c>
      <c r="O113" s="124"/>
      <c r="P113" s="1022"/>
      <c r="Q113" s="124"/>
      <c r="R113" s="124"/>
      <c r="S113" s="1015"/>
      <c r="T113" s="325"/>
      <c r="U113" s="524"/>
      <c r="V113" s="531" t="s">
        <v>70</v>
      </c>
      <c r="W113" s="124">
        <v>41</v>
      </c>
      <c r="X113" s="124">
        <v>16</v>
      </c>
      <c r="Y113" s="124">
        <v>50</v>
      </c>
      <c r="Z113" s="124">
        <v>23</v>
      </c>
      <c r="AA113" s="124">
        <v>63</v>
      </c>
      <c r="AB113" s="124">
        <v>19</v>
      </c>
      <c r="AC113" s="124">
        <v>33</v>
      </c>
      <c r="AD113" s="124">
        <v>15</v>
      </c>
      <c r="AE113" s="124">
        <v>3</v>
      </c>
      <c r="AF113" s="1022"/>
      <c r="AG113" s="124">
        <v>2</v>
      </c>
      <c r="AH113" s="124">
        <f t="shared" si="113"/>
        <v>190</v>
      </c>
      <c r="AI113" s="124">
        <f t="shared" si="114"/>
        <v>75</v>
      </c>
      <c r="AJ113" s="124"/>
      <c r="AK113" s="1022"/>
      <c r="AL113" s="124"/>
      <c r="AM113" s="124"/>
      <c r="AN113" s="1015"/>
      <c r="AO113" s="325"/>
      <c r="AP113" s="524"/>
      <c r="AQ113" s="569" t="s">
        <v>70</v>
      </c>
      <c r="AR113" s="124">
        <v>21</v>
      </c>
      <c r="AS113" s="124">
        <v>19</v>
      </c>
      <c r="AT113" s="124">
        <v>20</v>
      </c>
      <c r="AU113" s="124">
        <v>17</v>
      </c>
      <c r="AV113" s="124">
        <v>16</v>
      </c>
      <c r="AW113" s="124">
        <f t="shared" si="115"/>
        <v>93</v>
      </c>
      <c r="AX113" s="727"/>
      <c r="AY113" s="727"/>
      <c r="AZ113" s="124">
        <v>75</v>
      </c>
      <c r="BA113" s="124">
        <v>12</v>
      </c>
      <c r="BB113" s="124">
        <f t="shared" si="116"/>
        <v>87</v>
      </c>
      <c r="BC113" s="325">
        <v>24</v>
      </c>
      <c r="BD113" s="726"/>
      <c r="BE113" s="336" t="s">
        <v>202</v>
      </c>
      <c r="BF113" s="119">
        <v>76</v>
      </c>
      <c r="BG113" s="119">
        <v>47</v>
      </c>
      <c r="BH113" s="119"/>
      <c r="BI113" s="119">
        <v>17</v>
      </c>
      <c r="BJ113" s="337">
        <v>11</v>
      </c>
    </row>
    <row r="114" spans="1:66" ht="15" customHeight="1">
      <c r="A114" s="527" t="s">
        <v>71</v>
      </c>
      <c r="B114" s="528">
        <v>243</v>
      </c>
      <c r="C114" s="528">
        <v>109</v>
      </c>
      <c r="D114" s="528">
        <v>238</v>
      </c>
      <c r="E114" s="528">
        <v>118</v>
      </c>
      <c r="F114" s="528">
        <v>242</v>
      </c>
      <c r="G114" s="528">
        <v>118</v>
      </c>
      <c r="H114" s="528">
        <v>207</v>
      </c>
      <c r="I114" s="528">
        <v>108</v>
      </c>
      <c r="J114" s="529">
        <v>166</v>
      </c>
      <c r="K114" s="269"/>
      <c r="L114" s="124">
        <v>96</v>
      </c>
      <c r="M114" s="124">
        <f t="shared" si="111"/>
        <v>1096</v>
      </c>
      <c r="N114" s="530">
        <f t="shared" si="112"/>
        <v>549</v>
      </c>
      <c r="O114" s="126"/>
      <c r="P114" s="126"/>
      <c r="Q114" s="126"/>
      <c r="R114" s="126"/>
      <c r="S114" s="1025"/>
      <c r="T114" s="257"/>
      <c r="U114" s="524"/>
      <c r="V114" s="531" t="s">
        <v>71</v>
      </c>
      <c r="W114" s="124">
        <v>29</v>
      </c>
      <c r="X114" s="124">
        <v>9</v>
      </c>
      <c r="Y114" s="124">
        <v>36</v>
      </c>
      <c r="Z114" s="124">
        <v>11</v>
      </c>
      <c r="AA114" s="124">
        <v>46</v>
      </c>
      <c r="AB114" s="124">
        <v>21</v>
      </c>
      <c r="AC114" s="124">
        <v>23</v>
      </c>
      <c r="AD114" s="124">
        <v>12</v>
      </c>
      <c r="AE114" s="124">
        <v>3</v>
      </c>
      <c r="AF114" s="1022"/>
      <c r="AG114" s="124">
        <v>2</v>
      </c>
      <c r="AH114" s="124">
        <f t="shared" si="113"/>
        <v>137</v>
      </c>
      <c r="AI114" s="124">
        <f t="shared" si="114"/>
        <v>55</v>
      </c>
      <c r="AJ114" s="124"/>
      <c r="AK114" s="1022"/>
      <c r="AL114" s="124"/>
      <c r="AM114" s="124"/>
      <c r="AN114" s="1015"/>
      <c r="AO114" s="325"/>
      <c r="AP114" s="524"/>
      <c r="AQ114" s="569" t="s">
        <v>71</v>
      </c>
      <c r="AR114" s="124">
        <v>9</v>
      </c>
      <c r="AS114" s="124">
        <v>9</v>
      </c>
      <c r="AT114" s="124">
        <v>10</v>
      </c>
      <c r="AU114" s="124">
        <v>9</v>
      </c>
      <c r="AV114" s="124">
        <v>8</v>
      </c>
      <c r="AW114" s="124">
        <f t="shared" si="115"/>
        <v>45</v>
      </c>
      <c r="AX114" s="727"/>
      <c r="AY114" s="727"/>
      <c r="AZ114" s="124">
        <v>26</v>
      </c>
      <c r="BA114" s="124">
        <v>14</v>
      </c>
      <c r="BB114" s="124">
        <f t="shared" si="116"/>
        <v>40</v>
      </c>
      <c r="BC114" s="325">
        <v>12</v>
      </c>
      <c r="BD114" s="726"/>
      <c r="BE114" s="336" t="s">
        <v>203</v>
      </c>
      <c r="BF114" s="119">
        <v>29</v>
      </c>
      <c r="BG114" s="119">
        <v>22</v>
      </c>
      <c r="BH114" s="119"/>
      <c r="BI114" s="119">
        <v>5</v>
      </c>
      <c r="BJ114" s="337"/>
    </row>
    <row r="115" spans="1:66" ht="15" customHeight="1">
      <c r="A115" s="527" t="s">
        <v>72</v>
      </c>
      <c r="B115" s="528">
        <v>181</v>
      </c>
      <c r="C115" s="528">
        <v>92</v>
      </c>
      <c r="D115" s="528">
        <v>126</v>
      </c>
      <c r="E115" s="528">
        <v>63</v>
      </c>
      <c r="F115" s="528">
        <v>102</v>
      </c>
      <c r="G115" s="528">
        <v>54</v>
      </c>
      <c r="H115" s="528">
        <v>63</v>
      </c>
      <c r="I115" s="528">
        <v>30</v>
      </c>
      <c r="J115" s="529">
        <v>42</v>
      </c>
      <c r="K115" s="269"/>
      <c r="L115" s="124">
        <v>21</v>
      </c>
      <c r="M115" s="124">
        <f>+B115+D115+F115+H115+J115</f>
        <v>514</v>
      </c>
      <c r="N115" s="530">
        <f t="shared" si="112"/>
        <v>260</v>
      </c>
      <c r="O115" s="126"/>
      <c r="P115" s="126"/>
      <c r="Q115" s="126"/>
      <c r="R115" s="126">
        <v>0</v>
      </c>
      <c r="S115" s="1025"/>
      <c r="T115" s="257">
        <v>0</v>
      </c>
      <c r="U115" s="524"/>
      <c r="V115" s="531" t="s">
        <v>72</v>
      </c>
      <c r="W115" s="124">
        <v>1</v>
      </c>
      <c r="X115" s="124">
        <v>0</v>
      </c>
      <c r="Y115" s="124">
        <v>7</v>
      </c>
      <c r="Z115" s="124">
        <v>4</v>
      </c>
      <c r="AA115" s="124">
        <v>6</v>
      </c>
      <c r="AB115" s="124">
        <v>3</v>
      </c>
      <c r="AC115" s="124">
        <v>2</v>
      </c>
      <c r="AD115" s="124">
        <v>0</v>
      </c>
      <c r="AE115" s="124">
        <v>1</v>
      </c>
      <c r="AF115" s="1022"/>
      <c r="AG115" s="124">
        <v>1</v>
      </c>
      <c r="AH115" s="124">
        <f t="shared" si="113"/>
        <v>17</v>
      </c>
      <c r="AI115" s="124">
        <f t="shared" si="114"/>
        <v>8</v>
      </c>
      <c r="AJ115" s="124"/>
      <c r="AK115" s="1022"/>
      <c r="AL115" s="124"/>
      <c r="AM115" s="124"/>
      <c r="AN115" s="1015"/>
      <c r="AO115" s="325"/>
      <c r="AP115" s="524"/>
      <c r="AQ115" s="569" t="s">
        <v>72</v>
      </c>
      <c r="AR115" s="124">
        <v>7</v>
      </c>
      <c r="AS115" s="124">
        <v>7</v>
      </c>
      <c r="AT115" s="124">
        <v>6</v>
      </c>
      <c r="AU115" s="124">
        <v>5</v>
      </c>
      <c r="AV115" s="124">
        <v>4</v>
      </c>
      <c r="AW115" s="124">
        <f t="shared" si="115"/>
        <v>29</v>
      </c>
      <c r="AX115" s="727"/>
      <c r="AY115" s="727"/>
      <c r="AZ115" s="124">
        <v>20</v>
      </c>
      <c r="BA115" s="124">
        <v>7</v>
      </c>
      <c r="BB115" s="124">
        <f t="shared" si="116"/>
        <v>27</v>
      </c>
      <c r="BC115" s="325">
        <v>7</v>
      </c>
      <c r="BD115" s="726"/>
      <c r="BE115" s="336" t="s">
        <v>204</v>
      </c>
      <c r="BF115" s="119">
        <v>24</v>
      </c>
      <c r="BG115" s="119">
        <v>18</v>
      </c>
      <c r="BH115" s="119"/>
      <c r="BI115" s="119"/>
      <c r="BJ115" s="337"/>
    </row>
    <row r="116" spans="1:66" ht="15" customHeight="1">
      <c r="A116" s="534" t="s">
        <v>73</v>
      </c>
      <c r="B116" s="528"/>
      <c r="C116" s="528"/>
      <c r="D116" s="528"/>
      <c r="E116" s="528"/>
      <c r="F116" s="528"/>
      <c r="G116" s="528"/>
      <c r="H116" s="528"/>
      <c r="I116" s="528"/>
      <c r="J116" s="529"/>
      <c r="K116" s="269"/>
      <c r="L116" s="124"/>
      <c r="M116" s="124"/>
      <c r="N116" s="530"/>
      <c r="O116" s="124"/>
      <c r="P116" s="1022"/>
      <c r="Q116" s="124"/>
      <c r="R116" s="124"/>
      <c r="S116" s="1015"/>
      <c r="T116" s="325"/>
      <c r="U116" s="524"/>
      <c r="V116" s="525" t="s">
        <v>73</v>
      </c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027"/>
      <c r="AG116" s="116"/>
      <c r="AH116" s="124"/>
      <c r="AI116" s="124"/>
      <c r="AJ116" s="124"/>
      <c r="AK116" s="1022"/>
      <c r="AL116" s="124"/>
      <c r="AM116" s="124"/>
      <c r="AN116" s="1015"/>
      <c r="AO116" s="325"/>
      <c r="AP116" s="524"/>
      <c r="AQ116" s="568" t="s">
        <v>73</v>
      </c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325"/>
      <c r="BD116" s="526"/>
      <c r="BE116" s="350" t="s">
        <v>73</v>
      </c>
      <c r="BF116" s="119"/>
      <c r="BG116" s="119"/>
      <c r="BH116" s="119"/>
      <c r="BI116" s="119"/>
      <c r="BJ116" s="337"/>
    </row>
    <row r="117" spans="1:66" ht="15" customHeight="1">
      <c r="A117" s="527" t="s">
        <v>74</v>
      </c>
      <c r="B117" s="528">
        <v>2128</v>
      </c>
      <c r="C117" s="528">
        <v>1029</v>
      </c>
      <c r="D117" s="528">
        <v>1303</v>
      </c>
      <c r="E117" s="528">
        <v>670</v>
      </c>
      <c r="F117" s="528">
        <v>1202</v>
      </c>
      <c r="G117" s="528">
        <v>596</v>
      </c>
      <c r="H117" s="528">
        <v>882</v>
      </c>
      <c r="I117" s="528">
        <v>437</v>
      </c>
      <c r="J117" s="529">
        <v>623</v>
      </c>
      <c r="K117" s="269"/>
      <c r="L117" s="124">
        <v>343</v>
      </c>
      <c r="M117" s="124">
        <f t="shared" si="111"/>
        <v>6138</v>
      </c>
      <c r="N117" s="530">
        <f>+C117+E117+G117+I117+L117</f>
        <v>3075</v>
      </c>
      <c r="O117" s="126"/>
      <c r="P117" s="126"/>
      <c r="Q117" s="126"/>
      <c r="R117" s="126"/>
      <c r="S117" s="1025"/>
      <c r="T117" s="257"/>
      <c r="U117" s="524"/>
      <c r="V117" s="531" t="s">
        <v>74</v>
      </c>
      <c r="W117" s="124">
        <v>354</v>
      </c>
      <c r="X117" s="124">
        <v>157</v>
      </c>
      <c r="Y117" s="124">
        <v>235</v>
      </c>
      <c r="Z117" s="124">
        <v>114</v>
      </c>
      <c r="AA117" s="124">
        <v>258</v>
      </c>
      <c r="AB117" s="124">
        <v>115</v>
      </c>
      <c r="AC117" s="124">
        <v>136</v>
      </c>
      <c r="AD117" s="124">
        <v>69</v>
      </c>
      <c r="AE117" s="124">
        <v>48</v>
      </c>
      <c r="AF117" s="1022"/>
      <c r="AG117" s="124">
        <v>24</v>
      </c>
      <c r="AH117" s="124">
        <f t="shared" ref="AH117:AH124" si="117">W117+Y117+AA117+AC117+AE117</f>
        <v>1031</v>
      </c>
      <c r="AI117" s="124">
        <f t="shared" ref="AI117:AI124" si="118">X117+Z117+AB117+AD117+AG117</f>
        <v>479</v>
      </c>
      <c r="AJ117" s="727"/>
      <c r="AK117" s="727"/>
      <c r="AL117" s="727"/>
      <c r="AM117" s="727">
        <v>0</v>
      </c>
      <c r="AN117" s="1016"/>
      <c r="AO117" s="754">
        <v>0</v>
      </c>
      <c r="AP117" s="524"/>
      <c r="AQ117" s="569" t="s">
        <v>74</v>
      </c>
      <c r="AR117" s="124">
        <v>72</v>
      </c>
      <c r="AS117" s="124">
        <v>65</v>
      </c>
      <c r="AT117" s="124">
        <v>64</v>
      </c>
      <c r="AU117" s="124">
        <v>57</v>
      </c>
      <c r="AV117" s="124">
        <v>50</v>
      </c>
      <c r="AW117" s="124">
        <f t="shared" si="115"/>
        <v>308</v>
      </c>
      <c r="AX117" s="727"/>
      <c r="AY117" s="727"/>
      <c r="AZ117" s="124">
        <v>172</v>
      </c>
      <c r="BA117" s="124">
        <v>21</v>
      </c>
      <c r="BB117" s="124">
        <f t="shared" si="116"/>
        <v>193</v>
      </c>
      <c r="BC117" s="325">
        <v>87</v>
      </c>
      <c r="BD117" s="726"/>
      <c r="BE117" s="336" t="s">
        <v>205</v>
      </c>
      <c r="BF117" s="570">
        <v>234</v>
      </c>
      <c r="BG117" s="122">
        <v>122</v>
      </c>
      <c r="BH117" s="122"/>
      <c r="BI117" s="123">
        <v>19</v>
      </c>
      <c r="BJ117" s="351">
        <v>10</v>
      </c>
      <c r="BK117" s="512"/>
      <c r="BL117" s="571"/>
      <c r="BM117" s="571"/>
      <c r="BN117" s="512"/>
    </row>
    <row r="118" spans="1:66" ht="15" customHeight="1">
      <c r="A118" s="527" t="s">
        <v>75</v>
      </c>
      <c r="B118" s="528">
        <v>7739</v>
      </c>
      <c r="C118" s="528">
        <v>3846</v>
      </c>
      <c r="D118" s="528">
        <v>5470</v>
      </c>
      <c r="E118" s="528">
        <v>2654</v>
      </c>
      <c r="F118" s="528">
        <v>4968</v>
      </c>
      <c r="G118" s="528">
        <v>2461</v>
      </c>
      <c r="H118" s="528">
        <v>3879</v>
      </c>
      <c r="I118" s="528">
        <v>1945</v>
      </c>
      <c r="J118" s="529">
        <v>2969</v>
      </c>
      <c r="K118" s="269"/>
      <c r="L118" s="124">
        <v>1475</v>
      </c>
      <c r="M118" s="124">
        <f t="shared" si="111"/>
        <v>25025</v>
      </c>
      <c r="N118" s="530">
        <f>+C118+E118+G118+I118+L118</f>
        <v>12381</v>
      </c>
      <c r="O118" s="126"/>
      <c r="P118" s="126"/>
      <c r="Q118" s="126"/>
      <c r="R118" s="126"/>
      <c r="S118" s="1025"/>
      <c r="T118" s="257"/>
      <c r="U118" s="524"/>
      <c r="V118" s="531" t="s">
        <v>75</v>
      </c>
      <c r="W118" s="124">
        <v>1011</v>
      </c>
      <c r="X118" s="124">
        <v>463</v>
      </c>
      <c r="Y118" s="124">
        <v>776</v>
      </c>
      <c r="Z118" s="124">
        <v>332</v>
      </c>
      <c r="AA118" s="124">
        <v>804</v>
      </c>
      <c r="AB118" s="124">
        <v>363</v>
      </c>
      <c r="AC118" s="124">
        <v>448</v>
      </c>
      <c r="AD118" s="124">
        <v>202</v>
      </c>
      <c r="AE118" s="124">
        <v>194</v>
      </c>
      <c r="AF118" s="1022"/>
      <c r="AG118" s="124">
        <v>87</v>
      </c>
      <c r="AH118" s="124">
        <f t="shared" si="117"/>
        <v>3233</v>
      </c>
      <c r="AI118" s="124">
        <f t="shared" si="118"/>
        <v>1447</v>
      </c>
      <c r="AJ118" s="727"/>
      <c r="AK118" s="727"/>
      <c r="AL118" s="727"/>
      <c r="AM118" s="727"/>
      <c r="AN118" s="1016"/>
      <c r="AO118" s="754"/>
      <c r="AP118" s="524"/>
      <c r="AQ118" s="569" t="s">
        <v>75</v>
      </c>
      <c r="AR118" s="124">
        <v>223</v>
      </c>
      <c r="AS118" s="124">
        <v>213</v>
      </c>
      <c r="AT118" s="124">
        <v>212</v>
      </c>
      <c r="AU118" s="124">
        <v>199</v>
      </c>
      <c r="AV118" s="124">
        <v>182</v>
      </c>
      <c r="AW118" s="124">
        <f t="shared" si="115"/>
        <v>1029</v>
      </c>
      <c r="AX118" s="727"/>
      <c r="AY118" s="727"/>
      <c r="AZ118" s="124">
        <v>536</v>
      </c>
      <c r="BA118" s="124">
        <v>99</v>
      </c>
      <c r="BB118" s="124">
        <f t="shared" si="116"/>
        <v>635</v>
      </c>
      <c r="BC118" s="325">
        <v>221</v>
      </c>
      <c r="BD118" s="726"/>
      <c r="BE118" s="336" t="s">
        <v>206</v>
      </c>
      <c r="BF118" s="122">
        <v>794</v>
      </c>
      <c r="BG118" s="122">
        <v>451</v>
      </c>
      <c r="BH118" s="122"/>
      <c r="BI118" s="123">
        <v>85</v>
      </c>
      <c r="BJ118" s="351">
        <v>9</v>
      </c>
      <c r="BK118" s="512"/>
      <c r="BL118" s="571"/>
      <c r="BM118" s="571"/>
      <c r="BN118" s="512"/>
    </row>
    <row r="119" spans="1:66" ht="15" customHeight="1">
      <c r="A119" s="534" t="s">
        <v>76</v>
      </c>
      <c r="B119" s="528"/>
      <c r="C119" s="528"/>
      <c r="D119" s="528"/>
      <c r="E119" s="528"/>
      <c r="F119" s="528"/>
      <c r="G119" s="528"/>
      <c r="H119" s="528"/>
      <c r="I119" s="528"/>
      <c r="J119" s="529"/>
      <c r="K119" s="269"/>
      <c r="L119" s="124"/>
      <c r="M119" s="124"/>
      <c r="N119" s="541"/>
      <c r="O119" s="124"/>
      <c r="P119" s="1022"/>
      <c r="Q119" s="124"/>
      <c r="R119" s="124"/>
      <c r="S119" s="1015"/>
      <c r="T119" s="325"/>
      <c r="U119" s="524"/>
      <c r="V119" s="525" t="s">
        <v>76</v>
      </c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027"/>
      <c r="AG119" s="116"/>
      <c r="AH119" s="124">
        <f t="shared" si="117"/>
        <v>0</v>
      </c>
      <c r="AI119" s="124">
        <f t="shared" si="118"/>
        <v>0</v>
      </c>
      <c r="AJ119" s="124"/>
      <c r="AK119" s="1022"/>
      <c r="AL119" s="124"/>
      <c r="AM119" s="124"/>
      <c r="AN119" s="1015"/>
      <c r="AO119" s="325"/>
      <c r="AP119" s="524"/>
      <c r="AQ119" s="568" t="s">
        <v>76</v>
      </c>
      <c r="AR119" s="124"/>
      <c r="AS119" s="124"/>
      <c r="AT119" s="124"/>
      <c r="AU119" s="124"/>
      <c r="AV119" s="124"/>
      <c r="AW119" s="124"/>
      <c r="AX119" s="124"/>
      <c r="AY119" s="124"/>
      <c r="AZ119" s="124"/>
      <c r="BA119" s="124"/>
      <c r="BB119" s="124"/>
      <c r="BC119" s="325"/>
      <c r="BD119" s="526"/>
      <c r="BE119" s="334" t="s">
        <v>76</v>
      </c>
      <c r="BF119" s="119"/>
      <c r="BG119" s="119"/>
      <c r="BH119" s="119"/>
      <c r="BI119" s="119"/>
      <c r="BJ119" s="337"/>
    </row>
    <row r="120" spans="1:66" ht="15" customHeight="1">
      <c r="A120" s="527" t="s">
        <v>77</v>
      </c>
      <c r="B120" s="528">
        <v>1769</v>
      </c>
      <c r="C120" s="528">
        <v>902</v>
      </c>
      <c r="D120" s="528">
        <v>1728</v>
      </c>
      <c r="E120" s="528">
        <v>901</v>
      </c>
      <c r="F120" s="528">
        <v>1772</v>
      </c>
      <c r="G120" s="528">
        <v>881</v>
      </c>
      <c r="H120" s="528">
        <v>1399</v>
      </c>
      <c r="I120" s="528">
        <v>770</v>
      </c>
      <c r="J120" s="529">
        <v>1298</v>
      </c>
      <c r="K120" s="269"/>
      <c r="L120" s="124">
        <v>680</v>
      </c>
      <c r="M120" s="124">
        <f t="shared" si="111"/>
        <v>7966</v>
      </c>
      <c r="N120" s="542">
        <f>+C120+E120+G120+I120+L120</f>
        <v>4134</v>
      </c>
      <c r="O120" s="126">
        <v>315</v>
      </c>
      <c r="P120" s="126"/>
      <c r="Q120" s="126">
        <v>157</v>
      </c>
      <c r="R120" s="126">
        <v>181</v>
      </c>
      <c r="S120" s="1025"/>
      <c r="T120" s="257">
        <v>87</v>
      </c>
      <c r="U120" s="535"/>
      <c r="V120" s="531" t="s">
        <v>77</v>
      </c>
      <c r="W120" s="124">
        <v>90</v>
      </c>
      <c r="X120" s="124">
        <v>37</v>
      </c>
      <c r="Y120" s="124">
        <v>174</v>
      </c>
      <c r="Z120" s="124">
        <v>76</v>
      </c>
      <c r="AA120" s="124">
        <v>211</v>
      </c>
      <c r="AB120" s="124">
        <v>102</v>
      </c>
      <c r="AC120" s="124">
        <v>163</v>
      </c>
      <c r="AD120" s="124">
        <v>96</v>
      </c>
      <c r="AE120" s="124">
        <v>121</v>
      </c>
      <c r="AF120" s="1022"/>
      <c r="AG120" s="124">
        <v>62</v>
      </c>
      <c r="AH120" s="124">
        <f t="shared" si="117"/>
        <v>759</v>
      </c>
      <c r="AI120" s="124">
        <f t="shared" si="118"/>
        <v>373</v>
      </c>
      <c r="AJ120" s="727">
        <v>2</v>
      </c>
      <c r="AK120" s="727"/>
      <c r="AL120" s="727">
        <v>1</v>
      </c>
      <c r="AM120" s="727">
        <v>0</v>
      </c>
      <c r="AN120" s="1016"/>
      <c r="AO120" s="754">
        <v>0</v>
      </c>
      <c r="AP120" s="524"/>
      <c r="AQ120" s="569" t="s">
        <v>77</v>
      </c>
      <c r="AR120" s="124">
        <v>47</v>
      </c>
      <c r="AS120" s="124">
        <v>48</v>
      </c>
      <c r="AT120" s="124">
        <v>49</v>
      </c>
      <c r="AU120" s="124">
        <v>45</v>
      </c>
      <c r="AV120" s="124">
        <v>42</v>
      </c>
      <c r="AW120" s="124">
        <f t="shared" si="115"/>
        <v>231</v>
      </c>
      <c r="AX120" s="727">
        <v>9</v>
      </c>
      <c r="AY120" s="727">
        <v>4</v>
      </c>
      <c r="AZ120" s="124">
        <v>260</v>
      </c>
      <c r="BA120" s="124">
        <v>47</v>
      </c>
      <c r="BB120" s="124">
        <f t="shared" si="116"/>
        <v>307</v>
      </c>
      <c r="BC120" s="325">
        <v>44</v>
      </c>
      <c r="BD120" s="726"/>
      <c r="BE120" s="336" t="s">
        <v>207</v>
      </c>
      <c r="BF120" s="119">
        <v>196</v>
      </c>
      <c r="BG120" s="123">
        <v>123</v>
      </c>
      <c r="BH120" s="123">
        <v>15</v>
      </c>
      <c r="BI120" s="119">
        <v>18</v>
      </c>
      <c r="BJ120" s="337">
        <v>37</v>
      </c>
    </row>
    <row r="121" spans="1:66" ht="15" customHeight="1">
      <c r="A121" s="527" t="s">
        <v>78</v>
      </c>
      <c r="B121" s="528">
        <v>2050</v>
      </c>
      <c r="C121" s="528">
        <v>1049</v>
      </c>
      <c r="D121" s="528">
        <v>1812</v>
      </c>
      <c r="E121" s="528">
        <v>988</v>
      </c>
      <c r="F121" s="528">
        <v>1791</v>
      </c>
      <c r="G121" s="528">
        <v>934</v>
      </c>
      <c r="H121" s="528">
        <v>1635</v>
      </c>
      <c r="I121" s="528">
        <v>851</v>
      </c>
      <c r="J121" s="529">
        <v>1529</v>
      </c>
      <c r="K121" s="269"/>
      <c r="L121" s="124">
        <v>890</v>
      </c>
      <c r="M121" s="124">
        <f t="shared" si="111"/>
        <v>8817</v>
      </c>
      <c r="N121" s="542">
        <f>+C121+E121+G121+I121+L121</f>
        <v>4712</v>
      </c>
      <c r="O121" s="124"/>
      <c r="P121" s="1022"/>
      <c r="Q121" s="124"/>
      <c r="R121" s="124"/>
      <c r="S121" s="1015"/>
      <c r="T121" s="325"/>
      <c r="U121" s="535"/>
      <c r="V121" s="531" t="s">
        <v>78</v>
      </c>
      <c r="W121" s="124">
        <v>162</v>
      </c>
      <c r="X121" s="124">
        <v>82</v>
      </c>
      <c r="Y121" s="124">
        <v>150</v>
      </c>
      <c r="Z121" s="124">
        <v>66</v>
      </c>
      <c r="AA121" s="124">
        <v>197</v>
      </c>
      <c r="AB121" s="124">
        <v>103</v>
      </c>
      <c r="AC121" s="124">
        <v>143</v>
      </c>
      <c r="AD121" s="124">
        <v>66</v>
      </c>
      <c r="AE121" s="124">
        <v>108</v>
      </c>
      <c r="AF121" s="1022"/>
      <c r="AG121" s="124">
        <v>61</v>
      </c>
      <c r="AH121" s="124">
        <f t="shared" si="117"/>
        <v>760</v>
      </c>
      <c r="AI121" s="124">
        <f t="shared" si="118"/>
        <v>378</v>
      </c>
      <c r="AJ121" s="124"/>
      <c r="AK121" s="1022"/>
      <c r="AL121" s="124"/>
      <c r="AM121" s="124"/>
      <c r="AN121" s="1015"/>
      <c r="AO121" s="325"/>
      <c r="AP121" s="524"/>
      <c r="AQ121" s="569" t="s">
        <v>78</v>
      </c>
      <c r="AR121" s="124">
        <v>36</v>
      </c>
      <c r="AS121" s="124">
        <v>35</v>
      </c>
      <c r="AT121" s="124">
        <v>34</v>
      </c>
      <c r="AU121" s="124">
        <v>31</v>
      </c>
      <c r="AV121" s="124">
        <v>28</v>
      </c>
      <c r="AW121" s="124">
        <f t="shared" si="115"/>
        <v>164</v>
      </c>
      <c r="AX121" s="727"/>
      <c r="AY121" s="727"/>
      <c r="AZ121" s="124">
        <v>257</v>
      </c>
      <c r="BA121" s="124">
        <v>14</v>
      </c>
      <c r="BB121" s="124">
        <f t="shared" si="116"/>
        <v>271</v>
      </c>
      <c r="BC121" s="325">
        <v>51</v>
      </c>
      <c r="BD121" s="726"/>
      <c r="BE121" s="336" t="s">
        <v>208</v>
      </c>
      <c r="BF121" s="119">
        <v>192</v>
      </c>
      <c r="BG121" s="123">
        <v>115</v>
      </c>
      <c r="BH121" s="123"/>
      <c r="BI121" s="119">
        <v>11</v>
      </c>
      <c r="BJ121" s="337">
        <v>28</v>
      </c>
    </row>
    <row r="122" spans="1:66" ht="15" customHeight="1">
      <c r="A122" s="527" t="s">
        <v>79</v>
      </c>
      <c r="B122" s="528">
        <v>2511</v>
      </c>
      <c r="C122" s="528">
        <v>1256</v>
      </c>
      <c r="D122" s="528">
        <v>2129</v>
      </c>
      <c r="E122" s="528">
        <v>1101</v>
      </c>
      <c r="F122" s="528">
        <v>2238</v>
      </c>
      <c r="G122" s="528">
        <v>1135</v>
      </c>
      <c r="H122" s="528">
        <v>1906</v>
      </c>
      <c r="I122" s="528">
        <v>994</v>
      </c>
      <c r="J122" s="529">
        <v>1533</v>
      </c>
      <c r="K122" s="269"/>
      <c r="L122" s="124">
        <v>820</v>
      </c>
      <c r="M122" s="124">
        <f t="shared" si="111"/>
        <v>10317</v>
      </c>
      <c r="N122" s="542">
        <f>+C122+E122+G122+I122+L122</f>
        <v>5306</v>
      </c>
      <c r="O122" s="124"/>
      <c r="P122" s="1022"/>
      <c r="Q122" s="124"/>
      <c r="R122" s="124"/>
      <c r="S122" s="1015"/>
      <c r="T122" s="325"/>
      <c r="U122" s="535"/>
      <c r="V122" s="531" t="s">
        <v>79</v>
      </c>
      <c r="W122" s="124">
        <v>201</v>
      </c>
      <c r="X122" s="124">
        <v>82</v>
      </c>
      <c r="Y122" s="124">
        <v>216</v>
      </c>
      <c r="Z122" s="124">
        <v>87</v>
      </c>
      <c r="AA122" s="124">
        <v>283</v>
      </c>
      <c r="AB122" s="124">
        <v>122</v>
      </c>
      <c r="AC122" s="124">
        <v>179</v>
      </c>
      <c r="AD122" s="124">
        <v>79</v>
      </c>
      <c r="AE122" s="124">
        <v>22</v>
      </c>
      <c r="AF122" s="1022"/>
      <c r="AG122" s="124">
        <v>11</v>
      </c>
      <c r="AH122" s="124">
        <f t="shared" si="117"/>
        <v>901</v>
      </c>
      <c r="AI122" s="124">
        <f t="shared" si="118"/>
        <v>381</v>
      </c>
      <c r="AJ122" s="124"/>
      <c r="AK122" s="1022"/>
      <c r="AL122" s="124"/>
      <c r="AM122" s="124"/>
      <c r="AN122" s="1015"/>
      <c r="AO122" s="325"/>
      <c r="AP122" s="524"/>
      <c r="AQ122" s="569" t="s">
        <v>79</v>
      </c>
      <c r="AR122" s="124">
        <v>56</v>
      </c>
      <c r="AS122" s="124">
        <v>55</v>
      </c>
      <c r="AT122" s="124">
        <v>56</v>
      </c>
      <c r="AU122" s="124">
        <v>49</v>
      </c>
      <c r="AV122" s="124">
        <v>47</v>
      </c>
      <c r="AW122" s="124">
        <f t="shared" si="115"/>
        <v>263</v>
      </c>
      <c r="AX122" s="727"/>
      <c r="AY122" s="727"/>
      <c r="AZ122" s="124">
        <v>351</v>
      </c>
      <c r="BA122" s="124">
        <v>12</v>
      </c>
      <c r="BB122" s="124">
        <f t="shared" si="116"/>
        <v>363</v>
      </c>
      <c r="BC122" s="325">
        <v>65</v>
      </c>
      <c r="BD122" s="726"/>
      <c r="BE122" s="336" t="s">
        <v>209</v>
      </c>
      <c r="BF122" s="119">
        <v>312</v>
      </c>
      <c r="BG122" s="123">
        <v>256</v>
      </c>
      <c r="BH122" s="123"/>
      <c r="BI122" s="119">
        <v>16</v>
      </c>
      <c r="BJ122" s="337">
        <v>66</v>
      </c>
    </row>
    <row r="123" spans="1:66" ht="15" customHeight="1">
      <c r="A123" s="527" t="s">
        <v>80</v>
      </c>
      <c r="B123" s="528">
        <v>830</v>
      </c>
      <c r="C123" s="528">
        <v>410</v>
      </c>
      <c r="D123" s="528">
        <v>598</v>
      </c>
      <c r="E123" s="528">
        <v>326</v>
      </c>
      <c r="F123" s="528">
        <v>594</v>
      </c>
      <c r="G123" s="528">
        <v>294</v>
      </c>
      <c r="H123" s="528">
        <v>393</v>
      </c>
      <c r="I123" s="528">
        <v>199</v>
      </c>
      <c r="J123" s="529">
        <v>347</v>
      </c>
      <c r="K123" s="269"/>
      <c r="L123" s="124">
        <v>191</v>
      </c>
      <c r="M123" s="124">
        <f t="shared" si="111"/>
        <v>2762</v>
      </c>
      <c r="N123" s="542">
        <f>+C123+E123+G123+I123+L123</f>
        <v>1420</v>
      </c>
      <c r="O123" s="124"/>
      <c r="P123" s="1022"/>
      <c r="Q123" s="124"/>
      <c r="R123" s="124"/>
      <c r="S123" s="1015"/>
      <c r="T123" s="325"/>
      <c r="U123" s="535"/>
      <c r="V123" s="531" t="s">
        <v>80</v>
      </c>
      <c r="W123" s="124">
        <v>63</v>
      </c>
      <c r="X123" s="124">
        <v>26</v>
      </c>
      <c r="Y123" s="124">
        <v>55</v>
      </c>
      <c r="Z123" s="124">
        <v>26</v>
      </c>
      <c r="AA123" s="124">
        <v>74</v>
      </c>
      <c r="AB123" s="124">
        <v>38</v>
      </c>
      <c r="AC123" s="124">
        <v>32</v>
      </c>
      <c r="AD123" s="124">
        <v>13</v>
      </c>
      <c r="AE123" s="124">
        <v>13</v>
      </c>
      <c r="AF123" s="1022"/>
      <c r="AG123" s="124">
        <v>8</v>
      </c>
      <c r="AH123" s="124">
        <f t="shared" si="117"/>
        <v>237</v>
      </c>
      <c r="AI123" s="124">
        <f t="shared" si="118"/>
        <v>111</v>
      </c>
      <c r="AJ123" s="124"/>
      <c r="AK123" s="1022"/>
      <c r="AL123" s="124"/>
      <c r="AM123" s="124"/>
      <c r="AN123" s="1015"/>
      <c r="AO123" s="325"/>
      <c r="AP123" s="524"/>
      <c r="AQ123" s="569" t="s">
        <v>80</v>
      </c>
      <c r="AR123" s="124">
        <v>22</v>
      </c>
      <c r="AS123" s="124">
        <v>20</v>
      </c>
      <c r="AT123" s="124">
        <v>19</v>
      </c>
      <c r="AU123" s="124">
        <v>17</v>
      </c>
      <c r="AV123" s="124">
        <v>16</v>
      </c>
      <c r="AW123" s="124">
        <f t="shared" si="115"/>
        <v>94</v>
      </c>
      <c r="AX123" s="124"/>
      <c r="AY123" s="124"/>
      <c r="AZ123" s="124">
        <v>51</v>
      </c>
      <c r="BA123" s="124">
        <v>42</v>
      </c>
      <c r="BB123" s="124">
        <f t="shared" si="116"/>
        <v>93</v>
      </c>
      <c r="BC123" s="325">
        <v>31</v>
      </c>
      <c r="BD123" s="726"/>
      <c r="BE123" s="336" t="s">
        <v>210</v>
      </c>
      <c r="BF123" s="119">
        <v>71</v>
      </c>
      <c r="BG123" s="123">
        <v>41</v>
      </c>
      <c r="BH123" s="123"/>
      <c r="BI123" s="119">
        <v>0</v>
      </c>
      <c r="BJ123" s="337">
        <v>2</v>
      </c>
    </row>
    <row r="124" spans="1:66" ht="15" customHeight="1">
      <c r="A124" s="527" t="s">
        <v>81</v>
      </c>
      <c r="B124" s="528">
        <v>1156</v>
      </c>
      <c r="C124" s="528">
        <v>564</v>
      </c>
      <c r="D124" s="528">
        <v>999</v>
      </c>
      <c r="E124" s="528">
        <v>526</v>
      </c>
      <c r="F124" s="528">
        <v>1057</v>
      </c>
      <c r="G124" s="528">
        <v>538</v>
      </c>
      <c r="H124" s="528">
        <v>905</v>
      </c>
      <c r="I124" s="528">
        <v>461</v>
      </c>
      <c r="J124" s="529">
        <v>712</v>
      </c>
      <c r="K124" s="269"/>
      <c r="L124" s="124">
        <v>399</v>
      </c>
      <c r="M124" s="124">
        <f t="shared" si="111"/>
        <v>4829</v>
      </c>
      <c r="N124" s="542">
        <f>+C124+E124+G124+I124+L124</f>
        <v>2488</v>
      </c>
      <c r="O124" s="124"/>
      <c r="P124" s="1022"/>
      <c r="Q124" s="124"/>
      <c r="R124" s="124"/>
      <c r="S124" s="1015"/>
      <c r="T124" s="325"/>
      <c r="U124" s="535"/>
      <c r="V124" s="531" t="s">
        <v>81</v>
      </c>
      <c r="W124" s="124">
        <v>103</v>
      </c>
      <c r="X124" s="124">
        <v>39</v>
      </c>
      <c r="Y124" s="124">
        <v>82</v>
      </c>
      <c r="Z124" s="124">
        <v>30</v>
      </c>
      <c r="AA124" s="124">
        <v>123</v>
      </c>
      <c r="AB124" s="124">
        <v>46</v>
      </c>
      <c r="AC124" s="124">
        <v>93</v>
      </c>
      <c r="AD124" s="124">
        <v>42</v>
      </c>
      <c r="AE124" s="124">
        <v>16</v>
      </c>
      <c r="AF124" s="1022"/>
      <c r="AG124" s="124">
        <v>5</v>
      </c>
      <c r="AH124" s="124">
        <f t="shared" si="117"/>
        <v>417</v>
      </c>
      <c r="AI124" s="124">
        <f t="shared" si="118"/>
        <v>162</v>
      </c>
      <c r="AJ124" s="124"/>
      <c r="AK124" s="1022"/>
      <c r="AL124" s="124"/>
      <c r="AM124" s="124"/>
      <c r="AN124" s="1015"/>
      <c r="AO124" s="325"/>
      <c r="AP124" s="524"/>
      <c r="AQ124" s="569" t="s">
        <v>81</v>
      </c>
      <c r="AR124" s="124">
        <v>28</v>
      </c>
      <c r="AS124" s="124">
        <v>28</v>
      </c>
      <c r="AT124" s="124">
        <v>27</v>
      </c>
      <c r="AU124" s="124">
        <v>28</v>
      </c>
      <c r="AV124" s="124">
        <v>26</v>
      </c>
      <c r="AW124" s="124">
        <f t="shared" si="115"/>
        <v>137</v>
      </c>
      <c r="AX124" s="124"/>
      <c r="AY124" s="124"/>
      <c r="AZ124" s="124">
        <v>146</v>
      </c>
      <c r="BA124" s="124">
        <v>0</v>
      </c>
      <c r="BB124" s="124">
        <f t="shared" si="116"/>
        <v>146</v>
      </c>
      <c r="BC124" s="325">
        <v>22</v>
      </c>
      <c r="BD124" s="726"/>
      <c r="BE124" s="336" t="s">
        <v>211</v>
      </c>
      <c r="BF124" s="119">
        <v>143</v>
      </c>
      <c r="BG124" s="123">
        <v>114</v>
      </c>
      <c r="BH124" s="123"/>
      <c r="BI124" s="119">
        <v>1</v>
      </c>
      <c r="BJ124" s="337">
        <v>59</v>
      </c>
    </row>
    <row r="125" spans="1:66" ht="15" customHeight="1">
      <c r="A125" s="572" t="s">
        <v>82</v>
      </c>
      <c r="B125" s="526"/>
      <c r="C125" s="526"/>
      <c r="D125" s="526"/>
      <c r="E125" s="526"/>
      <c r="F125" s="526"/>
      <c r="G125" s="526"/>
      <c r="H125" s="526"/>
      <c r="I125" s="526"/>
      <c r="J125" s="526"/>
      <c r="K125" s="526"/>
      <c r="L125" s="116"/>
      <c r="M125" s="116"/>
      <c r="N125" s="573"/>
      <c r="O125" s="116"/>
      <c r="P125" s="1027"/>
      <c r="Q125" s="116"/>
      <c r="R125" s="116"/>
      <c r="S125" s="1026"/>
      <c r="T125" s="346"/>
      <c r="U125" s="524"/>
      <c r="V125" s="525" t="s">
        <v>82</v>
      </c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027"/>
      <c r="AG125" s="116"/>
      <c r="AH125" s="124"/>
      <c r="AI125" s="124"/>
      <c r="AJ125" s="124"/>
      <c r="AK125" s="1022"/>
      <c r="AL125" s="124"/>
      <c r="AM125" s="124"/>
      <c r="AN125" s="1015"/>
      <c r="AO125" s="325"/>
      <c r="AP125" s="574"/>
      <c r="AQ125" s="568" t="s">
        <v>82</v>
      </c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325"/>
      <c r="BD125" s="526"/>
      <c r="BE125" s="334" t="s">
        <v>82</v>
      </c>
      <c r="BF125" s="119"/>
      <c r="BG125" s="119"/>
      <c r="BH125" s="119"/>
      <c r="BI125" s="119"/>
      <c r="BJ125" s="337"/>
    </row>
    <row r="126" spans="1:66" ht="15" customHeight="1">
      <c r="A126" s="531" t="s">
        <v>83</v>
      </c>
      <c r="B126" s="124">
        <v>2911</v>
      </c>
      <c r="C126" s="124">
        <v>1482</v>
      </c>
      <c r="D126" s="124">
        <v>2503</v>
      </c>
      <c r="E126" s="124">
        <v>1266</v>
      </c>
      <c r="F126" s="124">
        <v>2188</v>
      </c>
      <c r="G126" s="124">
        <v>1094</v>
      </c>
      <c r="H126" s="124">
        <v>1688</v>
      </c>
      <c r="I126" s="124">
        <v>825</v>
      </c>
      <c r="J126" s="538">
        <v>1044</v>
      </c>
      <c r="K126" s="1015"/>
      <c r="L126" s="124">
        <v>534</v>
      </c>
      <c r="M126" s="124">
        <f t="shared" ref="M126:M130" si="119">+B126+D126+F126+H126+J126</f>
        <v>10334</v>
      </c>
      <c r="N126" s="542">
        <f>+C126+E126+G126+I126+L126</f>
        <v>5201</v>
      </c>
      <c r="O126" s="126">
        <v>29</v>
      </c>
      <c r="P126" s="126"/>
      <c r="Q126" s="126">
        <v>19</v>
      </c>
      <c r="R126" s="126">
        <v>43</v>
      </c>
      <c r="S126" s="1025"/>
      <c r="T126" s="257">
        <v>24</v>
      </c>
      <c r="U126" s="524"/>
      <c r="V126" s="531" t="s">
        <v>83</v>
      </c>
      <c r="W126" s="124">
        <v>254</v>
      </c>
      <c r="X126" s="124">
        <v>105</v>
      </c>
      <c r="Y126" s="124">
        <v>399</v>
      </c>
      <c r="Z126" s="124">
        <v>161</v>
      </c>
      <c r="AA126" s="124">
        <v>412</v>
      </c>
      <c r="AB126" s="124">
        <v>215</v>
      </c>
      <c r="AC126" s="124">
        <v>212</v>
      </c>
      <c r="AD126" s="124">
        <v>111</v>
      </c>
      <c r="AE126" s="124">
        <v>36</v>
      </c>
      <c r="AF126" s="1022"/>
      <c r="AG126" s="124">
        <v>16</v>
      </c>
      <c r="AH126" s="124">
        <f>W126+Y126+AA126+AC126+AE126</f>
        <v>1313</v>
      </c>
      <c r="AI126" s="124">
        <f>X126+Z126+AB126+AD126+AG126</f>
        <v>608</v>
      </c>
      <c r="AJ126" s="727">
        <v>2</v>
      </c>
      <c r="AK126" s="727"/>
      <c r="AL126" s="727">
        <v>2</v>
      </c>
      <c r="AM126" s="727">
        <v>0</v>
      </c>
      <c r="AN126" s="1016"/>
      <c r="AO126" s="754">
        <v>0</v>
      </c>
      <c r="AP126" s="524"/>
      <c r="AQ126" s="569" t="s">
        <v>83</v>
      </c>
      <c r="AR126" s="124">
        <v>61</v>
      </c>
      <c r="AS126" s="124">
        <v>61</v>
      </c>
      <c r="AT126" s="124">
        <v>62</v>
      </c>
      <c r="AU126" s="124">
        <v>56</v>
      </c>
      <c r="AV126" s="124">
        <v>51</v>
      </c>
      <c r="AW126" s="124">
        <f t="shared" si="115"/>
        <v>291</v>
      </c>
      <c r="AX126" s="727">
        <v>1</v>
      </c>
      <c r="AY126" s="727">
        <v>1</v>
      </c>
      <c r="AZ126" s="124">
        <v>176</v>
      </c>
      <c r="BA126" s="124">
        <v>28</v>
      </c>
      <c r="BB126" s="124">
        <f t="shared" si="116"/>
        <v>204</v>
      </c>
      <c r="BC126" s="325">
        <v>69</v>
      </c>
      <c r="BD126" s="726"/>
      <c r="BE126" s="345" t="s">
        <v>212</v>
      </c>
      <c r="BF126" s="119">
        <v>233</v>
      </c>
      <c r="BG126" s="119">
        <v>130</v>
      </c>
      <c r="BH126" s="119">
        <v>8</v>
      </c>
      <c r="BI126" s="119">
        <v>14</v>
      </c>
      <c r="BJ126" s="337">
        <v>9</v>
      </c>
    </row>
    <row r="127" spans="1:66" ht="15" customHeight="1">
      <c r="A127" s="527" t="s">
        <v>84</v>
      </c>
      <c r="B127" s="528">
        <v>4481</v>
      </c>
      <c r="C127" s="528">
        <v>2186</v>
      </c>
      <c r="D127" s="528">
        <v>3022</v>
      </c>
      <c r="E127" s="528">
        <v>1582</v>
      </c>
      <c r="F127" s="528">
        <v>2388</v>
      </c>
      <c r="G127" s="528">
        <v>1194</v>
      </c>
      <c r="H127" s="528">
        <v>1670</v>
      </c>
      <c r="I127" s="528">
        <v>811</v>
      </c>
      <c r="J127" s="529">
        <v>1166</v>
      </c>
      <c r="K127" s="269"/>
      <c r="L127" s="124">
        <v>542</v>
      </c>
      <c r="M127" s="124">
        <f t="shared" si="119"/>
        <v>12727</v>
      </c>
      <c r="N127" s="530">
        <f>+C127+E127+G127+I127+L127</f>
        <v>6315</v>
      </c>
      <c r="O127" s="126"/>
      <c r="P127" s="126"/>
      <c r="Q127" s="126">
        <v>0</v>
      </c>
      <c r="R127" s="126">
        <v>0</v>
      </c>
      <c r="S127" s="1025"/>
      <c r="T127" s="257">
        <v>0</v>
      </c>
      <c r="U127" s="524"/>
      <c r="V127" s="531" t="s">
        <v>84</v>
      </c>
      <c r="W127" s="124">
        <v>479</v>
      </c>
      <c r="X127" s="124">
        <v>246</v>
      </c>
      <c r="Y127" s="124">
        <v>733</v>
      </c>
      <c r="Z127" s="124">
        <v>310</v>
      </c>
      <c r="AA127" s="124">
        <v>519</v>
      </c>
      <c r="AB127" s="124">
        <v>235</v>
      </c>
      <c r="AC127" s="124">
        <v>191</v>
      </c>
      <c r="AD127" s="124">
        <v>92</v>
      </c>
      <c r="AE127" s="124">
        <v>98</v>
      </c>
      <c r="AF127" s="1022"/>
      <c r="AG127" s="124">
        <v>53</v>
      </c>
      <c r="AH127" s="124">
        <f>W127+Y127+AA127+AC127+AE127</f>
        <v>2020</v>
      </c>
      <c r="AI127" s="124">
        <f>X127+Z127+AB127+AD127+AG127</f>
        <v>936</v>
      </c>
      <c r="AJ127" s="124"/>
      <c r="AK127" s="1022"/>
      <c r="AL127" s="124"/>
      <c r="AM127" s="124"/>
      <c r="AN127" s="1015"/>
      <c r="AO127" s="325"/>
      <c r="AP127" s="524"/>
      <c r="AQ127" s="569" t="s">
        <v>84</v>
      </c>
      <c r="AR127" s="124">
        <v>103</v>
      </c>
      <c r="AS127" s="124">
        <v>95</v>
      </c>
      <c r="AT127" s="124">
        <v>96</v>
      </c>
      <c r="AU127" s="124">
        <v>82</v>
      </c>
      <c r="AV127" s="124">
        <v>74</v>
      </c>
      <c r="AW127" s="124">
        <f t="shared" si="115"/>
        <v>450</v>
      </c>
      <c r="AX127" s="727"/>
      <c r="AY127" s="727"/>
      <c r="AZ127" s="124">
        <v>228</v>
      </c>
      <c r="BA127" s="124">
        <v>32</v>
      </c>
      <c r="BB127" s="124">
        <f t="shared" si="116"/>
        <v>260</v>
      </c>
      <c r="BC127" s="325">
        <v>97</v>
      </c>
      <c r="BD127" s="726"/>
      <c r="BE127" s="345" t="s">
        <v>213</v>
      </c>
      <c r="BF127" s="119">
        <v>240</v>
      </c>
      <c r="BG127" s="119">
        <v>107</v>
      </c>
      <c r="BH127" s="119"/>
      <c r="BI127" s="119">
        <v>2</v>
      </c>
      <c r="BJ127" s="337"/>
    </row>
    <row r="128" spans="1:66" ht="15" customHeight="1">
      <c r="A128" s="527" t="s">
        <v>85</v>
      </c>
      <c r="B128" s="528">
        <v>2811</v>
      </c>
      <c r="C128" s="528">
        <v>1480</v>
      </c>
      <c r="D128" s="528">
        <v>2274</v>
      </c>
      <c r="E128" s="528">
        <v>1179</v>
      </c>
      <c r="F128" s="528">
        <v>2151</v>
      </c>
      <c r="G128" s="528">
        <v>1070</v>
      </c>
      <c r="H128" s="528">
        <v>1956</v>
      </c>
      <c r="I128" s="528">
        <v>932</v>
      </c>
      <c r="J128" s="529">
        <v>1628</v>
      </c>
      <c r="K128" s="269"/>
      <c r="L128" s="124">
        <v>772</v>
      </c>
      <c r="M128" s="124">
        <f t="shared" si="119"/>
        <v>10820</v>
      </c>
      <c r="N128" s="530">
        <f>+C128+E128+G128+I128+L128</f>
        <v>5433</v>
      </c>
      <c r="O128" s="126"/>
      <c r="P128" s="126"/>
      <c r="Q128" s="126"/>
      <c r="R128" s="126"/>
      <c r="S128" s="1025"/>
      <c r="T128" s="257"/>
      <c r="U128" s="524"/>
      <c r="V128" s="531" t="s">
        <v>85</v>
      </c>
      <c r="W128" s="124">
        <v>109</v>
      </c>
      <c r="X128" s="124">
        <v>35</v>
      </c>
      <c r="Y128" s="124">
        <v>139</v>
      </c>
      <c r="Z128" s="124">
        <v>56</v>
      </c>
      <c r="AA128" s="124">
        <v>132</v>
      </c>
      <c r="AB128" s="124">
        <v>56</v>
      </c>
      <c r="AC128" s="124">
        <v>94</v>
      </c>
      <c r="AD128" s="124">
        <v>32</v>
      </c>
      <c r="AE128" s="124">
        <v>56</v>
      </c>
      <c r="AF128" s="1022"/>
      <c r="AG128" s="124">
        <v>27</v>
      </c>
      <c r="AH128" s="124">
        <f>W128+Y128+AA128+AC128+AE128</f>
        <v>530</v>
      </c>
      <c r="AI128" s="124">
        <f>X128+Z128+AB128+AD128+AG128</f>
        <v>206</v>
      </c>
      <c r="AJ128" s="727"/>
      <c r="AK128" s="727"/>
      <c r="AL128" s="727"/>
      <c r="AM128" s="727"/>
      <c r="AN128" s="1016"/>
      <c r="AO128" s="754"/>
      <c r="AP128" s="524"/>
      <c r="AQ128" s="569" t="s">
        <v>85</v>
      </c>
      <c r="AR128" s="124">
        <v>98</v>
      </c>
      <c r="AS128" s="124">
        <v>74</v>
      </c>
      <c r="AT128" s="124">
        <v>75</v>
      </c>
      <c r="AU128" s="124">
        <v>73</v>
      </c>
      <c r="AV128" s="124">
        <v>67</v>
      </c>
      <c r="AW128" s="124">
        <f t="shared" si="115"/>
        <v>387</v>
      </c>
      <c r="AX128" s="727"/>
      <c r="AY128" s="727"/>
      <c r="AZ128" s="124">
        <v>342</v>
      </c>
      <c r="BA128" s="124">
        <v>27</v>
      </c>
      <c r="BB128" s="124">
        <f t="shared" si="116"/>
        <v>369</v>
      </c>
      <c r="BC128" s="325">
        <v>83</v>
      </c>
      <c r="BD128" s="726"/>
      <c r="BE128" s="336" t="s">
        <v>214</v>
      </c>
      <c r="BF128" s="119">
        <v>423</v>
      </c>
      <c r="BG128" s="119">
        <v>347</v>
      </c>
      <c r="BH128" s="119"/>
      <c r="BI128" s="119">
        <v>22</v>
      </c>
      <c r="BJ128" s="337">
        <v>54</v>
      </c>
    </row>
    <row r="129" spans="1:62" ht="15" customHeight="1">
      <c r="A129" s="527" t="s">
        <v>86</v>
      </c>
      <c r="B129" s="528">
        <v>9083</v>
      </c>
      <c r="C129" s="528">
        <v>4568</v>
      </c>
      <c r="D129" s="528">
        <v>6844</v>
      </c>
      <c r="E129" s="528">
        <v>3392</v>
      </c>
      <c r="F129" s="528">
        <v>5799</v>
      </c>
      <c r="G129" s="528">
        <v>2930</v>
      </c>
      <c r="H129" s="528">
        <v>4051</v>
      </c>
      <c r="I129" s="528">
        <v>2082</v>
      </c>
      <c r="J129" s="529">
        <v>2858</v>
      </c>
      <c r="K129" s="269"/>
      <c r="L129" s="124">
        <v>1517</v>
      </c>
      <c r="M129" s="124">
        <f t="shared" si="119"/>
        <v>28635</v>
      </c>
      <c r="N129" s="530">
        <f>+C129+E129+G129+I129+L129</f>
        <v>14489</v>
      </c>
      <c r="O129" s="124"/>
      <c r="P129" s="1022"/>
      <c r="Q129" s="124"/>
      <c r="R129" s="124"/>
      <c r="S129" s="1015"/>
      <c r="T129" s="325"/>
      <c r="U129" s="524"/>
      <c r="V129" s="531" t="s">
        <v>86</v>
      </c>
      <c r="W129" s="124">
        <v>633</v>
      </c>
      <c r="X129" s="124">
        <v>294</v>
      </c>
      <c r="Y129" s="124">
        <v>1304</v>
      </c>
      <c r="Z129" s="124">
        <v>572</v>
      </c>
      <c r="AA129" s="124">
        <v>1161</v>
      </c>
      <c r="AB129" s="124">
        <v>559</v>
      </c>
      <c r="AC129" s="124">
        <v>291</v>
      </c>
      <c r="AD129" s="124">
        <v>134</v>
      </c>
      <c r="AE129" s="124">
        <v>201</v>
      </c>
      <c r="AF129" s="1022"/>
      <c r="AG129" s="124">
        <v>106</v>
      </c>
      <c r="AH129" s="124">
        <f>W129+Y129+AA129+AC129+AE129</f>
        <v>3590</v>
      </c>
      <c r="AI129" s="124">
        <f>X129+Z129+AB129+AD129+AG129</f>
        <v>1665</v>
      </c>
      <c r="AJ129" s="124"/>
      <c r="AK129" s="1022"/>
      <c r="AL129" s="124"/>
      <c r="AM129" s="124"/>
      <c r="AN129" s="1015"/>
      <c r="AO129" s="325"/>
      <c r="AP129" s="524"/>
      <c r="AQ129" s="569" t="s">
        <v>86</v>
      </c>
      <c r="AR129" s="124">
        <v>256</v>
      </c>
      <c r="AS129" s="124">
        <v>243</v>
      </c>
      <c r="AT129" s="124">
        <v>235</v>
      </c>
      <c r="AU129" s="124">
        <v>205</v>
      </c>
      <c r="AV129" s="124">
        <v>189</v>
      </c>
      <c r="AW129" s="124">
        <f t="shared" si="115"/>
        <v>1128</v>
      </c>
      <c r="AX129" s="727"/>
      <c r="AY129" s="727"/>
      <c r="AZ129" s="124">
        <v>603</v>
      </c>
      <c r="BA129" s="124">
        <v>78</v>
      </c>
      <c r="BB129" s="124">
        <f t="shared" si="116"/>
        <v>681</v>
      </c>
      <c r="BC129" s="325">
        <v>265</v>
      </c>
      <c r="BD129" s="535"/>
      <c r="BE129" s="345" t="s">
        <v>215</v>
      </c>
      <c r="BF129" s="119">
        <v>602</v>
      </c>
      <c r="BG129" s="119">
        <v>293</v>
      </c>
      <c r="BH129" s="119"/>
      <c r="BI129" s="119">
        <v>6</v>
      </c>
      <c r="BJ129" s="337">
        <v>0</v>
      </c>
    </row>
    <row r="130" spans="1:62" ht="15" customHeight="1">
      <c r="A130" s="527" t="s">
        <v>87</v>
      </c>
      <c r="B130" s="528">
        <v>521</v>
      </c>
      <c r="C130" s="528">
        <v>270</v>
      </c>
      <c r="D130" s="528">
        <v>329</v>
      </c>
      <c r="E130" s="528">
        <v>171</v>
      </c>
      <c r="F130" s="528">
        <v>274</v>
      </c>
      <c r="G130" s="528">
        <v>139</v>
      </c>
      <c r="H130" s="528">
        <v>202</v>
      </c>
      <c r="I130" s="528">
        <v>110</v>
      </c>
      <c r="J130" s="529">
        <v>142</v>
      </c>
      <c r="K130" s="269"/>
      <c r="L130" s="124">
        <v>80</v>
      </c>
      <c r="M130" s="124">
        <f t="shared" si="119"/>
        <v>1468</v>
      </c>
      <c r="N130" s="530">
        <f>+C130+E130+G130+I130+L130</f>
        <v>770</v>
      </c>
      <c r="O130" s="124"/>
      <c r="P130" s="1022"/>
      <c r="Q130" s="124"/>
      <c r="R130" s="124"/>
      <c r="S130" s="1015"/>
      <c r="T130" s="325"/>
      <c r="U130" s="524"/>
      <c r="V130" s="531" t="s">
        <v>87</v>
      </c>
      <c r="W130" s="124">
        <v>17</v>
      </c>
      <c r="X130" s="124">
        <v>8</v>
      </c>
      <c r="Y130" s="124">
        <v>51</v>
      </c>
      <c r="Z130" s="124">
        <v>25</v>
      </c>
      <c r="AA130" s="124">
        <v>39</v>
      </c>
      <c r="AB130" s="124">
        <v>22</v>
      </c>
      <c r="AC130" s="124">
        <v>10</v>
      </c>
      <c r="AD130" s="124">
        <v>3</v>
      </c>
      <c r="AE130" s="124">
        <v>17</v>
      </c>
      <c r="AF130" s="1022"/>
      <c r="AG130" s="124">
        <v>13</v>
      </c>
      <c r="AH130" s="124">
        <f>W130+Y130+AA130+AC130+AE130</f>
        <v>134</v>
      </c>
      <c r="AI130" s="124">
        <f>X130+Z130+AB130+AD130+AG130</f>
        <v>71</v>
      </c>
      <c r="AJ130" s="124"/>
      <c r="AK130" s="1022"/>
      <c r="AL130" s="124"/>
      <c r="AM130" s="124"/>
      <c r="AN130" s="1015"/>
      <c r="AO130" s="325"/>
      <c r="AP130" s="524"/>
      <c r="AQ130" s="569" t="s">
        <v>87</v>
      </c>
      <c r="AR130" s="124">
        <v>15</v>
      </c>
      <c r="AS130" s="124">
        <v>14</v>
      </c>
      <c r="AT130" s="124">
        <v>14</v>
      </c>
      <c r="AU130" s="124">
        <v>13</v>
      </c>
      <c r="AV130" s="124">
        <v>12</v>
      </c>
      <c r="AW130" s="124">
        <f t="shared" si="115"/>
        <v>68</v>
      </c>
      <c r="AX130" s="124"/>
      <c r="AY130" s="124"/>
      <c r="AZ130" s="124">
        <v>44</v>
      </c>
      <c r="BA130" s="124">
        <v>6</v>
      </c>
      <c r="BB130" s="124">
        <f t="shared" si="116"/>
        <v>50</v>
      </c>
      <c r="BC130" s="325">
        <v>24</v>
      </c>
      <c r="BD130" s="535"/>
      <c r="BE130" s="345" t="s">
        <v>216</v>
      </c>
      <c r="BF130" s="119">
        <v>31</v>
      </c>
      <c r="BG130" s="119">
        <v>14</v>
      </c>
      <c r="BH130" s="119"/>
      <c r="BI130" s="119">
        <v>1</v>
      </c>
      <c r="BJ130" s="337"/>
    </row>
    <row r="131" spans="1:62" ht="15" customHeight="1">
      <c r="A131" s="525" t="s">
        <v>88</v>
      </c>
      <c r="B131" s="522"/>
      <c r="C131" s="124"/>
      <c r="D131" s="124"/>
      <c r="E131" s="124"/>
      <c r="F131" s="124"/>
      <c r="G131" s="124"/>
      <c r="H131" s="124"/>
      <c r="I131" s="124"/>
      <c r="J131" s="538"/>
      <c r="K131" s="1015"/>
      <c r="L131" s="124"/>
      <c r="M131" s="124"/>
      <c r="N131" s="542"/>
      <c r="O131" s="124"/>
      <c r="P131" s="1022"/>
      <c r="Q131" s="124"/>
      <c r="R131" s="124"/>
      <c r="S131" s="1015"/>
      <c r="T131" s="325"/>
      <c r="U131" s="524"/>
      <c r="V131" s="525" t="s">
        <v>88</v>
      </c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027"/>
      <c r="AG131" s="116"/>
      <c r="AH131" s="124"/>
      <c r="AI131" s="124"/>
      <c r="AJ131" s="124"/>
      <c r="AK131" s="1022"/>
      <c r="AL131" s="124"/>
      <c r="AM131" s="124"/>
      <c r="AN131" s="1015"/>
      <c r="AO131" s="325"/>
      <c r="AP131" s="524"/>
      <c r="AQ131" s="568" t="s">
        <v>88</v>
      </c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325"/>
      <c r="BD131" s="535"/>
      <c r="BE131" s="334" t="s">
        <v>88</v>
      </c>
      <c r="BF131" s="119"/>
      <c r="BG131" s="119"/>
      <c r="BH131" s="119"/>
      <c r="BI131" s="119"/>
      <c r="BJ131" s="337"/>
    </row>
    <row r="132" spans="1:62" ht="15" customHeight="1">
      <c r="A132" s="527" t="s">
        <v>217</v>
      </c>
      <c r="B132" s="528">
        <v>287</v>
      </c>
      <c r="C132" s="528">
        <v>141</v>
      </c>
      <c r="D132" s="528">
        <v>168</v>
      </c>
      <c r="E132" s="528">
        <v>83</v>
      </c>
      <c r="F132" s="528">
        <v>95</v>
      </c>
      <c r="G132" s="528">
        <v>50</v>
      </c>
      <c r="H132" s="528">
        <v>74</v>
      </c>
      <c r="I132" s="528">
        <v>43</v>
      </c>
      <c r="J132" s="529">
        <v>44</v>
      </c>
      <c r="K132" s="269"/>
      <c r="L132" s="124">
        <v>15</v>
      </c>
      <c r="M132" s="124">
        <f t="shared" ref="M132:M134" si="120">+B132+D132+F132+H132+J132</f>
        <v>668</v>
      </c>
      <c r="N132" s="575">
        <f>+C132+E132+G132+I132+L132</f>
        <v>332</v>
      </c>
      <c r="O132" s="124"/>
      <c r="P132" s="1022"/>
      <c r="Q132" s="124"/>
      <c r="R132" s="124"/>
      <c r="S132" s="1015"/>
      <c r="T132" s="325"/>
      <c r="U132" s="524"/>
      <c r="V132" s="531" t="s">
        <v>217</v>
      </c>
      <c r="W132" s="124">
        <v>64</v>
      </c>
      <c r="X132" s="124">
        <v>26</v>
      </c>
      <c r="Y132" s="124">
        <v>35</v>
      </c>
      <c r="Z132" s="124">
        <v>9</v>
      </c>
      <c r="AA132" s="124">
        <v>16</v>
      </c>
      <c r="AB132" s="124">
        <v>10</v>
      </c>
      <c r="AC132" s="124">
        <v>14</v>
      </c>
      <c r="AD132" s="124">
        <v>10</v>
      </c>
      <c r="AE132" s="124">
        <v>0</v>
      </c>
      <c r="AF132" s="1022"/>
      <c r="AG132" s="124">
        <v>0</v>
      </c>
      <c r="AH132" s="124">
        <f>W132+Y132+AA132+AC132+AE132</f>
        <v>129</v>
      </c>
      <c r="AI132" s="124">
        <f>X132+Z132+AB132+AD132+AG132</f>
        <v>55</v>
      </c>
      <c r="AJ132" s="124"/>
      <c r="AK132" s="1022"/>
      <c r="AL132" s="124"/>
      <c r="AM132" s="124"/>
      <c r="AN132" s="1015"/>
      <c r="AO132" s="325"/>
      <c r="AP132" s="524"/>
      <c r="AQ132" s="569" t="s">
        <v>217</v>
      </c>
      <c r="AR132" s="124">
        <v>7</v>
      </c>
      <c r="AS132" s="124">
        <v>6</v>
      </c>
      <c r="AT132" s="124">
        <v>5</v>
      </c>
      <c r="AU132" s="124">
        <v>4</v>
      </c>
      <c r="AV132" s="124">
        <v>4</v>
      </c>
      <c r="AW132" s="124">
        <f t="shared" si="115"/>
        <v>26</v>
      </c>
      <c r="AX132" s="124"/>
      <c r="AY132" s="124"/>
      <c r="AZ132" s="124">
        <v>22</v>
      </c>
      <c r="BA132" s="124">
        <v>0</v>
      </c>
      <c r="BB132" s="124">
        <f t="shared" si="116"/>
        <v>22</v>
      </c>
      <c r="BC132" s="325">
        <v>7</v>
      </c>
      <c r="BD132" s="726"/>
      <c r="BE132" s="336" t="s">
        <v>217</v>
      </c>
      <c r="BF132" s="338">
        <v>21</v>
      </c>
      <c r="BG132" s="338">
        <v>12</v>
      </c>
      <c r="BH132" s="338"/>
      <c r="BI132" s="338">
        <v>1</v>
      </c>
      <c r="BJ132" s="339">
        <v>1</v>
      </c>
    </row>
    <row r="133" spans="1:62" ht="15" customHeight="1">
      <c r="A133" s="527" t="s">
        <v>90</v>
      </c>
      <c r="B133" s="528">
        <v>2521</v>
      </c>
      <c r="C133" s="528">
        <v>1238</v>
      </c>
      <c r="D133" s="528">
        <v>1879</v>
      </c>
      <c r="E133" s="528">
        <v>936</v>
      </c>
      <c r="F133" s="528">
        <v>1872</v>
      </c>
      <c r="G133" s="528">
        <v>948</v>
      </c>
      <c r="H133" s="528">
        <v>1201</v>
      </c>
      <c r="I133" s="528">
        <v>613</v>
      </c>
      <c r="J133" s="529">
        <v>899</v>
      </c>
      <c r="K133" s="269"/>
      <c r="L133" s="124">
        <v>448</v>
      </c>
      <c r="M133" s="124">
        <f t="shared" si="120"/>
        <v>8372</v>
      </c>
      <c r="N133" s="542">
        <f>+C133+E133+G133+I133+L133</f>
        <v>4183</v>
      </c>
      <c r="O133" s="124"/>
      <c r="P133" s="1022"/>
      <c r="Q133" s="124"/>
      <c r="R133" s="124"/>
      <c r="S133" s="1015"/>
      <c r="T133" s="325"/>
      <c r="U133" s="535"/>
      <c r="V133" s="531" t="s">
        <v>90</v>
      </c>
      <c r="W133" s="124">
        <v>132</v>
      </c>
      <c r="X133" s="124">
        <v>53</v>
      </c>
      <c r="Y133" s="124">
        <v>173</v>
      </c>
      <c r="Z133" s="124">
        <v>67</v>
      </c>
      <c r="AA133" s="124">
        <v>168</v>
      </c>
      <c r="AB133" s="124">
        <v>81</v>
      </c>
      <c r="AC133" s="124">
        <v>123</v>
      </c>
      <c r="AD133" s="124">
        <v>64</v>
      </c>
      <c r="AE133" s="124">
        <v>10</v>
      </c>
      <c r="AF133" s="1022"/>
      <c r="AG133" s="124">
        <v>4</v>
      </c>
      <c r="AH133" s="124">
        <f>W133+Y133+AA133+AC133+AE133</f>
        <v>606</v>
      </c>
      <c r="AI133" s="124">
        <f>X133+Z133+AB133+AD133+AG133</f>
        <v>269</v>
      </c>
      <c r="AJ133" s="124"/>
      <c r="AK133" s="1022"/>
      <c r="AL133" s="124"/>
      <c r="AM133" s="124"/>
      <c r="AN133" s="1015"/>
      <c r="AO133" s="325"/>
      <c r="AP133" s="524"/>
      <c r="AQ133" s="569" t="s">
        <v>90</v>
      </c>
      <c r="AR133" s="124">
        <v>57</v>
      </c>
      <c r="AS133" s="124">
        <v>51</v>
      </c>
      <c r="AT133" s="124">
        <v>56</v>
      </c>
      <c r="AU133" s="124">
        <v>40</v>
      </c>
      <c r="AV133" s="124">
        <v>32</v>
      </c>
      <c r="AW133" s="124">
        <f t="shared" si="115"/>
        <v>236</v>
      </c>
      <c r="AX133" s="124"/>
      <c r="AY133" s="124"/>
      <c r="AZ133" s="124">
        <v>206</v>
      </c>
      <c r="BA133" s="124">
        <v>15</v>
      </c>
      <c r="BB133" s="124">
        <f t="shared" si="116"/>
        <v>221</v>
      </c>
      <c r="BC133" s="325">
        <v>42</v>
      </c>
      <c r="BD133" s="726"/>
      <c r="BE133" s="336" t="s">
        <v>218</v>
      </c>
      <c r="BF133" s="119">
        <v>194</v>
      </c>
      <c r="BG133" s="119">
        <v>144</v>
      </c>
      <c r="BH133" s="119"/>
      <c r="BI133" s="119">
        <v>16</v>
      </c>
      <c r="BJ133" s="337"/>
    </row>
    <row r="134" spans="1:62" ht="15" customHeight="1">
      <c r="A134" s="527" t="s">
        <v>366</v>
      </c>
      <c r="B134" s="528">
        <v>136</v>
      </c>
      <c r="C134" s="528">
        <v>70</v>
      </c>
      <c r="D134" s="528">
        <v>102</v>
      </c>
      <c r="E134" s="528">
        <v>49</v>
      </c>
      <c r="F134" s="528">
        <v>99</v>
      </c>
      <c r="G134" s="528">
        <v>49</v>
      </c>
      <c r="H134" s="528">
        <v>58</v>
      </c>
      <c r="I134" s="528">
        <v>29</v>
      </c>
      <c r="J134" s="529">
        <v>60</v>
      </c>
      <c r="K134" s="269"/>
      <c r="L134" s="124">
        <v>30</v>
      </c>
      <c r="M134" s="124">
        <f t="shared" si="120"/>
        <v>455</v>
      </c>
      <c r="N134" s="542">
        <f>+C134+E134+G134+I134+L134</f>
        <v>227</v>
      </c>
      <c r="O134" s="124"/>
      <c r="P134" s="1022"/>
      <c r="Q134" s="124"/>
      <c r="R134" s="124"/>
      <c r="S134" s="1015"/>
      <c r="T134" s="325"/>
      <c r="U134" s="535"/>
      <c r="V134" s="531" t="s">
        <v>366</v>
      </c>
      <c r="W134" s="124">
        <v>3</v>
      </c>
      <c r="X134" s="124">
        <v>2</v>
      </c>
      <c r="Y134" s="124">
        <v>7</v>
      </c>
      <c r="Z134" s="124">
        <v>4</v>
      </c>
      <c r="AA134" s="124">
        <v>10</v>
      </c>
      <c r="AB134" s="124">
        <v>3</v>
      </c>
      <c r="AC134" s="124">
        <v>1</v>
      </c>
      <c r="AD134" s="124">
        <v>0</v>
      </c>
      <c r="AE134" s="124">
        <v>4</v>
      </c>
      <c r="AF134" s="1022"/>
      <c r="AG134" s="124">
        <v>1</v>
      </c>
      <c r="AH134" s="124">
        <f>W134+Y134+AA134+AC134+AE134</f>
        <v>25</v>
      </c>
      <c r="AI134" s="124">
        <f>X134+Z134+AB134+AD134+AG134</f>
        <v>10</v>
      </c>
      <c r="AJ134" s="124"/>
      <c r="AK134" s="1022"/>
      <c r="AL134" s="124"/>
      <c r="AM134" s="124"/>
      <c r="AN134" s="1015"/>
      <c r="AO134" s="325"/>
      <c r="AP134" s="524"/>
      <c r="AQ134" s="569" t="s">
        <v>366</v>
      </c>
      <c r="AR134" s="124">
        <v>4</v>
      </c>
      <c r="AS134" s="124">
        <v>4</v>
      </c>
      <c r="AT134" s="124">
        <v>4</v>
      </c>
      <c r="AU134" s="124">
        <v>4</v>
      </c>
      <c r="AV134" s="124">
        <v>4</v>
      </c>
      <c r="AW134" s="124">
        <f t="shared" si="115"/>
        <v>20</v>
      </c>
      <c r="AX134" s="124"/>
      <c r="AY134" s="124"/>
      <c r="AZ134" s="124">
        <v>15</v>
      </c>
      <c r="BA134" s="124">
        <v>0</v>
      </c>
      <c r="BB134" s="124">
        <f t="shared" si="116"/>
        <v>15</v>
      </c>
      <c r="BC134" s="325">
        <v>5</v>
      </c>
      <c r="BD134" s="726"/>
      <c r="BE134" s="336" t="s">
        <v>219</v>
      </c>
      <c r="BF134" s="119">
        <v>14</v>
      </c>
      <c r="BG134" s="119">
        <v>7</v>
      </c>
      <c r="BH134" s="119"/>
      <c r="BI134" s="119">
        <v>1</v>
      </c>
      <c r="BJ134" s="337"/>
    </row>
    <row r="135" spans="1:62" ht="15" customHeight="1">
      <c r="A135" s="521" t="s">
        <v>92</v>
      </c>
      <c r="B135" s="116"/>
      <c r="C135" s="116"/>
      <c r="D135" s="116"/>
      <c r="E135" s="116"/>
      <c r="F135" s="116"/>
      <c r="G135" s="116"/>
      <c r="H135" s="116"/>
      <c r="I135" s="116"/>
      <c r="J135" s="564"/>
      <c r="K135" s="1026"/>
      <c r="L135" s="116"/>
      <c r="M135" s="124"/>
      <c r="N135" s="530"/>
      <c r="O135" s="124"/>
      <c r="P135" s="1022"/>
      <c r="Q135" s="124"/>
      <c r="R135" s="124"/>
      <c r="S135" s="1015"/>
      <c r="T135" s="325"/>
      <c r="U135" s="535"/>
      <c r="V135" s="525" t="s">
        <v>92</v>
      </c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027"/>
      <c r="AG135" s="116"/>
      <c r="AH135" s="124"/>
      <c r="AI135" s="124"/>
      <c r="AJ135" s="124"/>
      <c r="AK135" s="1022"/>
      <c r="AL135" s="124"/>
      <c r="AM135" s="124"/>
      <c r="AN135" s="1015"/>
      <c r="AO135" s="325"/>
      <c r="AP135" s="524"/>
      <c r="AQ135" s="568" t="s">
        <v>92</v>
      </c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325"/>
      <c r="BD135" s="535"/>
      <c r="BE135" s="334" t="s">
        <v>92</v>
      </c>
      <c r="BF135" s="119"/>
      <c r="BG135" s="119"/>
      <c r="BH135" s="119"/>
      <c r="BI135" s="119"/>
      <c r="BJ135" s="337"/>
    </row>
    <row r="136" spans="1:62" ht="15" customHeight="1">
      <c r="A136" s="537" t="s">
        <v>93</v>
      </c>
      <c r="B136" s="124">
        <v>5294</v>
      </c>
      <c r="C136" s="124">
        <v>2601</v>
      </c>
      <c r="D136" s="124">
        <v>4255</v>
      </c>
      <c r="E136" s="124">
        <v>2078</v>
      </c>
      <c r="F136" s="124">
        <v>4147</v>
      </c>
      <c r="G136" s="124">
        <v>1984</v>
      </c>
      <c r="H136" s="124">
        <v>3395</v>
      </c>
      <c r="I136" s="124">
        <v>1734</v>
      </c>
      <c r="J136" s="538">
        <v>2481</v>
      </c>
      <c r="K136" s="1015"/>
      <c r="L136" s="124">
        <v>1312</v>
      </c>
      <c r="M136" s="124">
        <f t="shared" ref="M136:M144" si="121">+B136+D136+F136+H136+J136</f>
        <v>19572</v>
      </c>
      <c r="N136" s="530">
        <f>+C136+E136+G136+I136+L136</f>
        <v>9709</v>
      </c>
      <c r="O136" s="124"/>
      <c r="P136" s="1022"/>
      <c r="Q136" s="124"/>
      <c r="R136" s="124"/>
      <c r="S136" s="1015"/>
      <c r="T136" s="325"/>
      <c r="U136" s="524"/>
      <c r="V136" s="531" t="s">
        <v>93</v>
      </c>
      <c r="W136" s="124">
        <v>840</v>
      </c>
      <c r="X136" s="124">
        <v>392</v>
      </c>
      <c r="Y136" s="124">
        <v>777</v>
      </c>
      <c r="Z136" s="124">
        <v>324</v>
      </c>
      <c r="AA136" s="124">
        <v>791</v>
      </c>
      <c r="AB136" s="124">
        <v>334</v>
      </c>
      <c r="AC136" s="124">
        <v>528</v>
      </c>
      <c r="AD136" s="124">
        <v>252</v>
      </c>
      <c r="AE136" s="124">
        <v>182</v>
      </c>
      <c r="AF136" s="1022"/>
      <c r="AG136" s="124">
        <v>94</v>
      </c>
      <c r="AH136" s="124">
        <f>W136+Y136+AA136+AC136+AE136</f>
        <v>3118</v>
      </c>
      <c r="AI136" s="124">
        <f>X136+Z136+AB136+AD136+AG136</f>
        <v>1396</v>
      </c>
      <c r="AJ136" s="124"/>
      <c r="AK136" s="1022"/>
      <c r="AL136" s="124"/>
      <c r="AM136" s="124"/>
      <c r="AN136" s="1015"/>
      <c r="AO136" s="325"/>
      <c r="AP136" s="524"/>
      <c r="AQ136" s="569" t="s">
        <v>93</v>
      </c>
      <c r="AR136" s="124">
        <v>184</v>
      </c>
      <c r="AS136" s="124">
        <v>177</v>
      </c>
      <c r="AT136" s="124">
        <v>177</v>
      </c>
      <c r="AU136" s="124">
        <v>177</v>
      </c>
      <c r="AV136" s="124">
        <v>169</v>
      </c>
      <c r="AW136" s="124">
        <f t="shared" si="115"/>
        <v>884</v>
      </c>
      <c r="AX136" s="124"/>
      <c r="AY136" s="124"/>
      <c r="AZ136" s="124">
        <v>546</v>
      </c>
      <c r="BA136" s="124">
        <v>42</v>
      </c>
      <c r="BB136" s="124">
        <f t="shared" si="116"/>
        <v>588</v>
      </c>
      <c r="BC136" s="325">
        <v>184</v>
      </c>
      <c r="BD136" s="726"/>
      <c r="BE136" s="336" t="s">
        <v>220</v>
      </c>
      <c r="BF136" s="122">
        <v>520</v>
      </c>
      <c r="BG136" s="119">
        <v>325</v>
      </c>
      <c r="BH136" s="119"/>
      <c r="BI136" s="122">
        <v>11</v>
      </c>
      <c r="BJ136" s="337"/>
    </row>
    <row r="137" spans="1:62" ht="15" customHeight="1">
      <c r="A137" s="527" t="s">
        <v>94</v>
      </c>
      <c r="B137" s="528">
        <v>5573</v>
      </c>
      <c r="C137" s="528">
        <v>2758</v>
      </c>
      <c r="D137" s="528">
        <v>4202</v>
      </c>
      <c r="E137" s="528">
        <v>2089</v>
      </c>
      <c r="F137" s="528">
        <v>3403</v>
      </c>
      <c r="G137" s="528">
        <v>1351</v>
      </c>
      <c r="H137" s="528">
        <v>3110</v>
      </c>
      <c r="I137" s="528">
        <v>1585</v>
      </c>
      <c r="J137" s="529">
        <v>2203</v>
      </c>
      <c r="K137" s="269"/>
      <c r="L137" s="124">
        <v>1089</v>
      </c>
      <c r="M137" s="124">
        <f t="shared" si="121"/>
        <v>18491</v>
      </c>
      <c r="N137" s="530">
        <f>+C137+E137+G137+I137+L137</f>
        <v>8872</v>
      </c>
      <c r="O137" s="124"/>
      <c r="P137" s="1022"/>
      <c r="Q137" s="124"/>
      <c r="R137" s="124"/>
      <c r="S137" s="1015"/>
      <c r="T137" s="325"/>
      <c r="U137" s="524"/>
      <c r="V137" s="531" t="s">
        <v>94</v>
      </c>
      <c r="W137" s="124">
        <v>748</v>
      </c>
      <c r="X137" s="124">
        <v>331</v>
      </c>
      <c r="Y137" s="124">
        <v>598</v>
      </c>
      <c r="Z137" s="124">
        <v>239</v>
      </c>
      <c r="AA137" s="124">
        <v>639</v>
      </c>
      <c r="AB137" s="124">
        <v>287</v>
      </c>
      <c r="AC137" s="124">
        <v>408</v>
      </c>
      <c r="AD137" s="124">
        <v>193</v>
      </c>
      <c r="AE137" s="124">
        <v>132</v>
      </c>
      <c r="AF137" s="1022"/>
      <c r="AG137" s="124">
        <v>58</v>
      </c>
      <c r="AH137" s="124">
        <f>W137+Y137+AA137+AC137+AE137</f>
        <v>2525</v>
      </c>
      <c r="AI137" s="124">
        <f>X137+Z137+AB137+AD137+AG137</f>
        <v>1108</v>
      </c>
      <c r="AJ137" s="124"/>
      <c r="AK137" s="1022"/>
      <c r="AL137" s="124"/>
      <c r="AM137" s="124"/>
      <c r="AN137" s="1015"/>
      <c r="AO137" s="325"/>
      <c r="AP137" s="524"/>
      <c r="AQ137" s="569" t="s">
        <v>94</v>
      </c>
      <c r="AR137" s="124">
        <v>186</v>
      </c>
      <c r="AS137" s="124">
        <v>179</v>
      </c>
      <c r="AT137" s="124">
        <v>178</v>
      </c>
      <c r="AU137" s="124">
        <v>168</v>
      </c>
      <c r="AV137" s="124">
        <v>157</v>
      </c>
      <c r="AW137" s="124">
        <f t="shared" si="115"/>
        <v>868</v>
      </c>
      <c r="AX137" s="124"/>
      <c r="AY137" s="124"/>
      <c r="AZ137" s="124">
        <v>630</v>
      </c>
      <c r="BA137" s="124">
        <v>53</v>
      </c>
      <c r="BB137" s="124">
        <f t="shared" si="116"/>
        <v>683</v>
      </c>
      <c r="BC137" s="325">
        <v>241</v>
      </c>
      <c r="BD137" s="726"/>
      <c r="BE137" s="336" t="s">
        <v>221</v>
      </c>
      <c r="BF137" s="122">
        <v>501</v>
      </c>
      <c r="BG137" s="119">
        <v>291</v>
      </c>
      <c r="BH137" s="119"/>
      <c r="BI137" s="122">
        <v>58</v>
      </c>
      <c r="BJ137" s="337"/>
    </row>
    <row r="138" spans="1:62" ht="15" customHeight="1">
      <c r="A138" s="527" t="s">
        <v>95</v>
      </c>
      <c r="B138" s="528">
        <v>3081</v>
      </c>
      <c r="C138" s="528">
        <v>1559</v>
      </c>
      <c r="D138" s="528">
        <v>2522</v>
      </c>
      <c r="E138" s="528">
        <v>1239</v>
      </c>
      <c r="F138" s="528">
        <v>2154</v>
      </c>
      <c r="G138" s="528">
        <v>1060</v>
      </c>
      <c r="H138" s="528">
        <v>1786</v>
      </c>
      <c r="I138" s="528">
        <v>899</v>
      </c>
      <c r="J138" s="529">
        <v>1450</v>
      </c>
      <c r="K138" s="269"/>
      <c r="L138" s="124">
        <v>716</v>
      </c>
      <c r="M138" s="124">
        <f t="shared" si="121"/>
        <v>10993</v>
      </c>
      <c r="N138" s="530">
        <f>+C138+E138+G138+I138+L138</f>
        <v>5473</v>
      </c>
      <c r="O138" s="727">
        <v>25</v>
      </c>
      <c r="P138" s="727"/>
      <c r="Q138" s="727">
        <v>12</v>
      </c>
      <c r="R138" s="727">
        <v>11</v>
      </c>
      <c r="S138" s="1016"/>
      <c r="T138" s="754">
        <v>6</v>
      </c>
      <c r="U138" s="524"/>
      <c r="V138" s="531" t="s">
        <v>95</v>
      </c>
      <c r="W138" s="124">
        <v>323</v>
      </c>
      <c r="X138" s="124">
        <v>161</v>
      </c>
      <c r="Y138" s="124">
        <v>392</v>
      </c>
      <c r="Z138" s="124">
        <v>165</v>
      </c>
      <c r="AA138" s="124">
        <v>292</v>
      </c>
      <c r="AB138" s="124">
        <v>118</v>
      </c>
      <c r="AC138" s="124">
        <v>153</v>
      </c>
      <c r="AD138" s="124">
        <v>70</v>
      </c>
      <c r="AE138" s="124">
        <v>92</v>
      </c>
      <c r="AF138" s="1022"/>
      <c r="AG138" s="124">
        <v>36</v>
      </c>
      <c r="AH138" s="124">
        <f>W138+Y138+AA138+AC138+AE138</f>
        <v>1252</v>
      </c>
      <c r="AI138" s="124">
        <f>X138+Z138+AB138+AD138+AG138</f>
        <v>550</v>
      </c>
      <c r="AJ138" s="124"/>
      <c r="AK138" s="1022"/>
      <c r="AL138" s="124"/>
      <c r="AM138" s="124"/>
      <c r="AN138" s="1015"/>
      <c r="AO138" s="325"/>
      <c r="AP138" s="524"/>
      <c r="AQ138" s="569" t="s">
        <v>95</v>
      </c>
      <c r="AR138" s="124">
        <v>105</v>
      </c>
      <c r="AS138" s="124">
        <v>103</v>
      </c>
      <c r="AT138" s="124">
        <v>102</v>
      </c>
      <c r="AU138" s="124">
        <v>100</v>
      </c>
      <c r="AV138" s="124">
        <v>98</v>
      </c>
      <c r="AW138" s="124">
        <f t="shared" si="115"/>
        <v>508</v>
      </c>
      <c r="AX138" s="727">
        <v>1</v>
      </c>
      <c r="AY138" s="727">
        <v>1</v>
      </c>
      <c r="AZ138" s="124">
        <v>285</v>
      </c>
      <c r="BA138" s="124">
        <v>52</v>
      </c>
      <c r="BB138" s="124">
        <f t="shared" si="116"/>
        <v>337</v>
      </c>
      <c r="BC138" s="325">
        <v>113</v>
      </c>
      <c r="BD138" s="726"/>
      <c r="BE138" s="336" t="s">
        <v>222</v>
      </c>
      <c r="BF138" s="122">
        <v>310</v>
      </c>
      <c r="BG138" s="119">
        <v>187</v>
      </c>
      <c r="BH138" s="119">
        <v>8</v>
      </c>
      <c r="BI138" s="122">
        <v>24</v>
      </c>
      <c r="BJ138" s="337"/>
    </row>
    <row r="139" spans="1:62" ht="15" customHeight="1">
      <c r="A139" s="525" t="s">
        <v>96</v>
      </c>
      <c r="B139" s="124"/>
      <c r="C139" s="124"/>
      <c r="D139" s="124"/>
      <c r="E139" s="124"/>
      <c r="F139" s="124"/>
      <c r="G139" s="124"/>
      <c r="H139" s="124"/>
      <c r="I139" s="124"/>
      <c r="J139" s="538"/>
      <c r="K139" s="1015"/>
      <c r="L139" s="124"/>
      <c r="M139" s="124">
        <f t="shared" si="121"/>
        <v>0</v>
      </c>
      <c r="N139" s="542">
        <f>+C139+E139+G139+I139+L139</f>
        <v>0</v>
      </c>
      <c r="O139" s="124"/>
      <c r="P139" s="1022"/>
      <c r="Q139" s="124"/>
      <c r="R139" s="124"/>
      <c r="S139" s="1015"/>
      <c r="T139" s="325"/>
      <c r="U139" s="524"/>
      <c r="V139" s="525" t="s">
        <v>96</v>
      </c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027"/>
      <c r="AG139" s="116"/>
      <c r="AH139" s="124"/>
      <c r="AI139" s="124"/>
      <c r="AJ139" s="124"/>
      <c r="AK139" s="1022"/>
      <c r="AL139" s="124"/>
      <c r="AM139" s="124"/>
      <c r="AN139" s="1015"/>
      <c r="AO139" s="325"/>
      <c r="AP139" s="524"/>
      <c r="AQ139" s="568" t="s">
        <v>96</v>
      </c>
      <c r="AR139" s="116"/>
      <c r="AS139" s="116"/>
      <c r="AT139" s="116"/>
      <c r="AU139" s="116"/>
      <c r="AV139" s="116"/>
      <c r="AW139" s="124"/>
      <c r="AX139" s="124"/>
      <c r="AY139" s="124"/>
      <c r="AZ139" s="116"/>
      <c r="BA139" s="116"/>
      <c r="BB139" s="124"/>
      <c r="BC139" s="346"/>
      <c r="BD139" s="535"/>
      <c r="BE139" s="334" t="s">
        <v>96</v>
      </c>
      <c r="BF139" s="119"/>
      <c r="BG139" s="119"/>
      <c r="BH139" s="119"/>
      <c r="BI139" s="119"/>
      <c r="BJ139" s="337"/>
    </row>
    <row r="140" spans="1:62" ht="15" customHeight="1">
      <c r="A140" s="527" t="s">
        <v>97</v>
      </c>
      <c r="B140" s="528">
        <v>66</v>
      </c>
      <c r="C140" s="528">
        <v>21</v>
      </c>
      <c r="D140" s="528">
        <v>82</v>
      </c>
      <c r="E140" s="528">
        <v>35</v>
      </c>
      <c r="F140" s="528">
        <v>56</v>
      </c>
      <c r="G140" s="528">
        <v>30</v>
      </c>
      <c r="H140" s="528">
        <v>53</v>
      </c>
      <c r="I140" s="528">
        <v>28</v>
      </c>
      <c r="J140" s="529">
        <v>27</v>
      </c>
      <c r="K140" s="269"/>
      <c r="L140" s="124">
        <v>15</v>
      </c>
      <c r="M140" s="124">
        <f t="shared" si="121"/>
        <v>284</v>
      </c>
      <c r="N140" s="575">
        <f>+C140+E140+G140+I140+L140</f>
        <v>129</v>
      </c>
      <c r="O140" s="124"/>
      <c r="P140" s="1022"/>
      <c r="Q140" s="124"/>
      <c r="R140" s="124"/>
      <c r="S140" s="1015"/>
      <c r="T140" s="325"/>
      <c r="U140" s="524"/>
      <c r="V140" s="531" t="s">
        <v>97</v>
      </c>
      <c r="W140" s="124">
        <v>23</v>
      </c>
      <c r="X140" s="124">
        <v>5</v>
      </c>
      <c r="Y140" s="124">
        <v>30</v>
      </c>
      <c r="Z140" s="124">
        <v>13</v>
      </c>
      <c r="AA140" s="124">
        <v>12</v>
      </c>
      <c r="AB140" s="124">
        <v>6</v>
      </c>
      <c r="AC140" s="124">
        <v>8</v>
      </c>
      <c r="AD140" s="124">
        <v>6</v>
      </c>
      <c r="AE140" s="124">
        <v>0</v>
      </c>
      <c r="AF140" s="1022"/>
      <c r="AG140" s="124">
        <v>0</v>
      </c>
      <c r="AH140" s="124">
        <f>W140+Y140+AA140+AC140+AE140</f>
        <v>73</v>
      </c>
      <c r="AI140" s="124">
        <f>X140+Z140+AB140+AD140+AG140</f>
        <v>30</v>
      </c>
      <c r="AJ140" s="124"/>
      <c r="AK140" s="1022"/>
      <c r="AL140" s="124"/>
      <c r="AM140" s="124"/>
      <c r="AN140" s="1015"/>
      <c r="AO140" s="325"/>
      <c r="AP140" s="524"/>
      <c r="AQ140" s="569" t="s">
        <v>97</v>
      </c>
      <c r="AR140" s="124">
        <v>1</v>
      </c>
      <c r="AS140" s="124">
        <v>1</v>
      </c>
      <c r="AT140" s="124">
        <v>1</v>
      </c>
      <c r="AU140" s="124">
        <v>1</v>
      </c>
      <c r="AV140" s="124">
        <v>1</v>
      </c>
      <c r="AW140" s="124">
        <f t="shared" si="115"/>
        <v>5</v>
      </c>
      <c r="AX140" s="124"/>
      <c r="AY140" s="124"/>
      <c r="AZ140" s="124">
        <v>5</v>
      </c>
      <c r="BA140" s="124">
        <v>1</v>
      </c>
      <c r="BB140" s="124">
        <f t="shared" si="116"/>
        <v>6</v>
      </c>
      <c r="BC140" s="325">
        <v>1</v>
      </c>
      <c r="BD140" s="726"/>
      <c r="BE140" s="336" t="s">
        <v>223</v>
      </c>
      <c r="BF140" s="119">
        <v>5</v>
      </c>
      <c r="BG140" s="119">
        <v>3</v>
      </c>
      <c r="BH140" s="119"/>
      <c r="BI140" s="119">
        <v>1</v>
      </c>
      <c r="BJ140" s="337">
        <v>1</v>
      </c>
    </row>
    <row r="141" spans="1:62" ht="15" customHeight="1">
      <c r="A141" s="527" t="s">
        <v>98</v>
      </c>
      <c r="B141" s="528">
        <v>202</v>
      </c>
      <c r="C141" s="528">
        <v>78</v>
      </c>
      <c r="D141" s="528">
        <v>111</v>
      </c>
      <c r="E141" s="528">
        <v>68</v>
      </c>
      <c r="F141" s="528">
        <v>95</v>
      </c>
      <c r="G141" s="528">
        <v>40</v>
      </c>
      <c r="H141" s="528">
        <v>101</v>
      </c>
      <c r="I141" s="528">
        <v>48</v>
      </c>
      <c r="J141" s="529">
        <v>103</v>
      </c>
      <c r="K141" s="269"/>
      <c r="L141" s="124">
        <v>59</v>
      </c>
      <c r="M141" s="124">
        <f t="shared" si="121"/>
        <v>612</v>
      </c>
      <c r="N141" s="575">
        <f t="shared" ref="N141:N144" si="122">+C141+E141+G141+I141+L141</f>
        <v>293</v>
      </c>
      <c r="O141" s="124"/>
      <c r="P141" s="1022"/>
      <c r="Q141" s="124"/>
      <c r="R141" s="124"/>
      <c r="S141" s="1015"/>
      <c r="T141" s="325"/>
      <c r="U141" s="535"/>
      <c r="V141" s="531" t="s">
        <v>98</v>
      </c>
      <c r="W141" s="124">
        <v>2</v>
      </c>
      <c r="X141" s="124">
        <v>0</v>
      </c>
      <c r="Y141" s="124">
        <v>1</v>
      </c>
      <c r="Z141" s="124">
        <v>1</v>
      </c>
      <c r="AA141" s="124">
        <v>4</v>
      </c>
      <c r="AB141" s="124">
        <v>1</v>
      </c>
      <c r="AC141" s="124">
        <v>4</v>
      </c>
      <c r="AD141" s="124">
        <v>2</v>
      </c>
      <c r="AE141" s="124">
        <v>1</v>
      </c>
      <c r="AF141" s="1022"/>
      <c r="AG141" s="124">
        <v>1</v>
      </c>
      <c r="AH141" s="124">
        <f>W141+Y141+AA141+AC141+AE141</f>
        <v>12</v>
      </c>
      <c r="AI141" s="124">
        <f>X141+Z141+AB141+AD141+AG141</f>
        <v>5</v>
      </c>
      <c r="AJ141" s="124"/>
      <c r="AK141" s="1022"/>
      <c r="AL141" s="124"/>
      <c r="AM141" s="124"/>
      <c r="AN141" s="1015"/>
      <c r="AO141" s="325"/>
      <c r="AP141" s="524"/>
      <c r="AQ141" s="569" t="s">
        <v>98</v>
      </c>
      <c r="AR141" s="124">
        <v>2</v>
      </c>
      <c r="AS141" s="124">
        <v>1</v>
      </c>
      <c r="AT141" s="124">
        <v>2</v>
      </c>
      <c r="AU141" s="124">
        <v>1</v>
      </c>
      <c r="AV141" s="124">
        <v>1</v>
      </c>
      <c r="AW141" s="124">
        <f t="shared" si="115"/>
        <v>7</v>
      </c>
      <c r="AX141" s="124"/>
      <c r="AY141" s="124"/>
      <c r="AZ141" s="124">
        <v>7</v>
      </c>
      <c r="BA141" s="124">
        <v>0</v>
      </c>
      <c r="BB141" s="124">
        <f t="shared" si="116"/>
        <v>7</v>
      </c>
      <c r="BC141" s="325">
        <v>2</v>
      </c>
      <c r="BD141" s="726"/>
      <c r="BE141" s="336" t="s">
        <v>224</v>
      </c>
      <c r="BF141" s="119">
        <v>7</v>
      </c>
      <c r="BG141" s="119">
        <v>5</v>
      </c>
      <c r="BH141" s="119"/>
      <c r="BI141" s="119"/>
      <c r="BJ141" s="337"/>
    </row>
    <row r="142" spans="1:62" ht="15" customHeight="1">
      <c r="A142" s="527" t="s">
        <v>99</v>
      </c>
      <c r="B142" s="528">
        <v>135</v>
      </c>
      <c r="C142" s="528">
        <v>68</v>
      </c>
      <c r="D142" s="528">
        <v>121</v>
      </c>
      <c r="E142" s="528">
        <v>62</v>
      </c>
      <c r="F142" s="528">
        <v>101</v>
      </c>
      <c r="G142" s="528">
        <v>48</v>
      </c>
      <c r="H142" s="528">
        <v>74</v>
      </c>
      <c r="I142" s="528">
        <v>34</v>
      </c>
      <c r="J142" s="529">
        <v>70</v>
      </c>
      <c r="K142" s="269"/>
      <c r="L142" s="124">
        <v>40</v>
      </c>
      <c r="M142" s="124">
        <f t="shared" si="121"/>
        <v>501</v>
      </c>
      <c r="N142" s="575">
        <f t="shared" si="122"/>
        <v>252</v>
      </c>
      <c r="O142" s="124"/>
      <c r="P142" s="1022"/>
      <c r="Q142" s="124"/>
      <c r="R142" s="124"/>
      <c r="S142" s="1015"/>
      <c r="T142" s="325"/>
      <c r="U142" s="535"/>
      <c r="V142" s="531" t="s">
        <v>99</v>
      </c>
      <c r="W142" s="124">
        <v>12</v>
      </c>
      <c r="X142" s="124">
        <v>7</v>
      </c>
      <c r="Y142" s="124">
        <v>9</v>
      </c>
      <c r="Z142" s="124">
        <v>5</v>
      </c>
      <c r="AA142" s="124">
        <v>14</v>
      </c>
      <c r="AB142" s="124">
        <v>6</v>
      </c>
      <c r="AC142" s="124">
        <v>1</v>
      </c>
      <c r="AD142" s="124">
        <v>1</v>
      </c>
      <c r="AE142" s="124">
        <v>4</v>
      </c>
      <c r="AF142" s="1022"/>
      <c r="AG142" s="124">
        <v>1</v>
      </c>
      <c r="AH142" s="124">
        <f>W142+Y142+AA142+AC142+AE142</f>
        <v>40</v>
      </c>
      <c r="AI142" s="124">
        <f>X142+Z142+AB142+AD142+AG142</f>
        <v>20</v>
      </c>
      <c r="AJ142" s="124"/>
      <c r="AK142" s="1022"/>
      <c r="AL142" s="124"/>
      <c r="AM142" s="124"/>
      <c r="AN142" s="1015"/>
      <c r="AO142" s="325"/>
      <c r="AP142" s="524"/>
      <c r="AQ142" s="569" t="s">
        <v>99</v>
      </c>
      <c r="AR142" s="124">
        <v>3</v>
      </c>
      <c r="AS142" s="124">
        <v>3</v>
      </c>
      <c r="AT142" s="124">
        <v>3</v>
      </c>
      <c r="AU142" s="124">
        <v>3</v>
      </c>
      <c r="AV142" s="124">
        <v>2</v>
      </c>
      <c r="AW142" s="124">
        <f t="shared" si="115"/>
        <v>14</v>
      </c>
      <c r="AX142" s="124"/>
      <c r="AY142" s="124"/>
      <c r="AZ142" s="124">
        <v>18</v>
      </c>
      <c r="BA142" s="124">
        <v>1</v>
      </c>
      <c r="BB142" s="124">
        <f t="shared" si="116"/>
        <v>19</v>
      </c>
      <c r="BC142" s="325">
        <v>2</v>
      </c>
      <c r="BD142" s="726"/>
      <c r="BE142" s="336" t="s">
        <v>225</v>
      </c>
      <c r="BF142" s="119">
        <v>13</v>
      </c>
      <c r="BG142" s="119">
        <v>6</v>
      </c>
      <c r="BH142" s="119"/>
      <c r="BI142" s="119">
        <v>3</v>
      </c>
      <c r="BJ142" s="337">
        <v>2</v>
      </c>
    </row>
    <row r="143" spans="1:62" ht="15" customHeight="1">
      <c r="A143" s="527" t="s">
        <v>100</v>
      </c>
      <c r="B143" s="528">
        <v>517</v>
      </c>
      <c r="C143" s="528">
        <v>249</v>
      </c>
      <c r="D143" s="528">
        <v>437</v>
      </c>
      <c r="E143" s="528">
        <v>235</v>
      </c>
      <c r="F143" s="528">
        <v>387</v>
      </c>
      <c r="G143" s="528">
        <v>226</v>
      </c>
      <c r="H143" s="528">
        <v>273</v>
      </c>
      <c r="I143" s="528">
        <v>135</v>
      </c>
      <c r="J143" s="529">
        <v>264</v>
      </c>
      <c r="K143" s="269"/>
      <c r="L143" s="124">
        <v>137</v>
      </c>
      <c r="M143" s="124">
        <f t="shared" si="121"/>
        <v>1878</v>
      </c>
      <c r="N143" s="575">
        <f t="shared" si="122"/>
        <v>982</v>
      </c>
      <c r="O143" s="124"/>
      <c r="P143" s="1022"/>
      <c r="Q143" s="124"/>
      <c r="R143" s="124"/>
      <c r="S143" s="1015"/>
      <c r="T143" s="325"/>
      <c r="U143" s="535"/>
      <c r="V143" s="531" t="s">
        <v>100</v>
      </c>
      <c r="W143" s="124">
        <v>31</v>
      </c>
      <c r="X143" s="124">
        <v>12</v>
      </c>
      <c r="Y143" s="124">
        <v>15</v>
      </c>
      <c r="Z143" s="124">
        <v>7</v>
      </c>
      <c r="AA143" s="124">
        <v>10</v>
      </c>
      <c r="AB143" s="124">
        <v>4</v>
      </c>
      <c r="AC143" s="124">
        <v>0</v>
      </c>
      <c r="AD143" s="124">
        <v>0</v>
      </c>
      <c r="AE143" s="124">
        <v>0</v>
      </c>
      <c r="AF143" s="1022"/>
      <c r="AG143" s="124">
        <v>0</v>
      </c>
      <c r="AH143" s="124">
        <f>W143+Y143+AA143+AC143+AE143</f>
        <v>56</v>
      </c>
      <c r="AI143" s="124">
        <f>X143+Z143+AB143+AD143+AG143</f>
        <v>23</v>
      </c>
      <c r="AJ143" s="124"/>
      <c r="AK143" s="1022"/>
      <c r="AL143" s="124"/>
      <c r="AM143" s="124"/>
      <c r="AN143" s="1015"/>
      <c r="AO143" s="325"/>
      <c r="AP143" s="524"/>
      <c r="AQ143" s="569" t="s">
        <v>100</v>
      </c>
      <c r="AR143" s="563">
        <v>14</v>
      </c>
      <c r="AS143" s="563">
        <v>14</v>
      </c>
      <c r="AT143" s="563">
        <v>14</v>
      </c>
      <c r="AU143" s="563">
        <v>12</v>
      </c>
      <c r="AV143" s="563">
        <v>8</v>
      </c>
      <c r="AW143" s="563">
        <v>62</v>
      </c>
      <c r="AX143" s="563"/>
      <c r="AY143" s="563"/>
      <c r="AZ143" s="124">
        <v>32</v>
      </c>
      <c r="BA143" s="124">
        <v>1</v>
      </c>
      <c r="BB143" s="124">
        <f t="shared" si="116"/>
        <v>33</v>
      </c>
      <c r="BC143" s="325">
        <v>12</v>
      </c>
      <c r="BD143" s="726"/>
      <c r="BE143" s="336" t="s">
        <v>226</v>
      </c>
      <c r="BF143" s="119">
        <v>46</v>
      </c>
      <c r="BG143" s="119">
        <v>22</v>
      </c>
      <c r="BH143" s="119"/>
      <c r="BI143" s="119"/>
      <c r="BJ143" s="337">
        <v>5</v>
      </c>
    </row>
    <row r="144" spans="1:62" ht="15" customHeight="1" thickBot="1">
      <c r="A144" s="543" t="s">
        <v>101</v>
      </c>
      <c r="B144" s="544">
        <v>80</v>
      </c>
      <c r="C144" s="544">
        <v>34</v>
      </c>
      <c r="D144" s="544">
        <v>52</v>
      </c>
      <c r="E144" s="544">
        <v>26</v>
      </c>
      <c r="F144" s="544">
        <v>44</v>
      </c>
      <c r="G144" s="544">
        <v>20</v>
      </c>
      <c r="H144" s="544">
        <v>41</v>
      </c>
      <c r="I144" s="544">
        <v>21</v>
      </c>
      <c r="J144" s="545">
        <v>18</v>
      </c>
      <c r="K144" s="545"/>
      <c r="L144" s="331">
        <v>7</v>
      </c>
      <c r="M144" s="331">
        <f t="shared" si="121"/>
        <v>235</v>
      </c>
      <c r="N144" s="565">
        <f t="shared" si="122"/>
        <v>108</v>
      </c>
      <c r="O144" s="331"/>
      <c r="P144" s="1023"/>
      <c r="Q144" s="331"/>
      <c r="R144" s="331"/>
      <c r="S144" s="1017"/>
      <c r="T144" s="547"/>
      <c r="U144" s="535"/>
      <c r="V144" s="548" t="s">
        <v>101</v>
      </c>
      <c r="W144" s="331">
        <v>9</v>
      </c>
      <c r="X144" s="331">
        <v>6</v>
      </c>
      <c r="Y144" s="331">
        <v>5</v>
      </c>
      <c r="Z144" s="331">
        <v>3</v>
      </c>
      <c r="AA144" s="331">
        <v>7</v>
      </c>
      <c r="AB144" s="331">
        <v>4</v>
      </c>
      <c r="AC144" s="331">
        <v>3</v>
      </c>
      <c r="AD144" s="331">
        <v>3</v>
      </c>
      <c r="AE144" s="331">
        <v>0</v>
      </c>
      <c r="AF144" s="1023"/>
      <c r="AG144" s="331">
        <v>0</v>
      </c>
      <c r="AH144" s="331">
        <f>W144+Y144+AA144+AC144+AE144</f>
        <v>24</v>
      </c>
      <c r="AI144" s="331">
        <f>X144+Z144+AB144+AD144+AG144</f>
        <v>16</v>
      </c>
      <c r="AJ144" s="331"/>
      <c r="AK144" s="1023"/>
      <c r="AL144" s="331"/>
      <c r="AM144" s="331"/>
      <c r="AN144" s="1017"/>
      <c r="AO144" s="547"/>
      <c r="AP144" s="524"/>
      <c r="AQ144" s="576" t="s">
        <v>101</v>
      </c>
      <c r="AR144" s="331">
        <v>2</v>
      </c>
      <c r="AS144" s="331">
        <v>2</v>
      </c>
      <c r="AT144" s="331">
        <v>2</v>
      </c>
      <c r="AU144" s="331">
        <v>2</v>
      </c>
      <c r="AV144" s="331">
        <v>1</v>
      </c>
      <c r="AW144" s="331">
        <f t="shared" si="115"/>
        <v>9</v>
      </c>
      <c r="AX144" s="331"/>
      <c r="AY144" s="331"/>
      <c r="AZ144" s="331">
        <v>7</v>
      </c>
      <c r="BA144" s="331">
        <v>0</v>
      </c>
      <c r="BB144" s="331">
        <f t="shared" si="116"/>
        <v>7</v>
      </c>
      <c r="BC144" s="547">
        <v>2</v>
      </c>
      <c r="BD144" s="535"/>
      <c r="BE144" s="347" t="s">
        <v>227</v>
      </c>
      <c r="BF144" s="342">
        <v>7</v>
      </c>
      <c r="BG144" s="342">
        <v>5</v>
      </c>
      <c r="BH144" s="342"/>
      <c r="BI144" s="342">
        <v>1</v>
      </c>
      <c r="BJ144" s="343"/>
    </row>
    <row r="145" spans="1:65" ht="15.65" customHeight="1">
      <c r="A145" s="1281" t="s">
        <v>439</v>
      </c>
      <c r="B145" s="1281"/>
      <c r="C145" s="1281"/>
      <c r="D145" s="1281"/>
      <c r="E145" s="1281"/>
      <c r="F145" s="1281"/>
      <c r="G145" s="1281"/>
      <c r="H145" s="1281"/>
      <c r="I145" s="1281"/>
      <c r="J145" s="1281"/>
      <c r="K145" s="1281"/>
      <c r="L145" s="1281"/>
      <c r="M145" s="1281"/>
      <c r="N145" s="1281"/>
      <c r="O145" s="1281"/>
      <c r="P145" s="1281"/>
      <c r="Q145" s="1281"/>
      <c r="R145" s="1281"/>
      <c r="S145" s="1281"/>
      <c r="T145" s="1281"/>
      <c r="U145" s="76"/>
      <c r="V145" s="1281" t="s">
        <v>442</v>
      </c>
      <c r="W145" s="1281"/>
      <c r="X145" s="1281"/>
      <c r="Y145" s="1281"/>
      <c r="Z145" s="1281"/>
      <c r="AA145" s="1281"/>
      <c r="AB145" s="1281"/>
      <c r="AC145" s="1281"/>
      <c r="AD145" s="1281"/>
      <c r="AE145" s="1281"/>
      <c r="AF145" s="1281"/>
      <c r="AG145" s="1281"/>
      <c r="AH145" s="1281"/>
      <c r="AI145" s="1281"/>
      <c r="AJ145" s="1281"/>
      <c r="AK145" s="1281"/>
      <c r="AL145" s="1281"/>
      <c r="AM145" s="1281"/>
      <c r="AN145" s="1281"/>
      <c r="AO145" s="1281"/>
      <c r="AP145" s="76"/>
      <c r="AQ145" s="1289" t="s">
        <v>444</v>
      </c>
      <c r="AR145" s="1289"/>
      <c r="AS145" s="1289"/>
      <c r="AT145" s="1289"/>
      <c r="AU145" s="1289"/>
      <c r="AV145" s="1289"/>
      <c r="AW145" s="1289"/>
      <c r="AX145" s="1289"/>
      <c r="AY145" s="1289"/>
      <c r="AZ145" s="1289"/>
      <c r="BA145" s="1289"/>
      <c r="BB145" s="1289"/>
      <c r="BC145" s="1289"/>
      <c r="BD145" s="645"/>
      <c r="BE145" s="1289" t="s">
        <v>448</v>
      </c>
      <c r="BF145" s="1289"/>
      <c r="BG145" s="1289"/>
      <c r="BH145" s="1289"/>
      <c r="BI145" s="1289"/>
      <c r="BJ145" s="1289"/>
      <c r="BK145" s="76"/>
      <c r="BL145" s="76"/>
      <c r="BM145" s="76"/>
    </row>
    <row r="146" spans="1:65" ht="15.65" customHeight="1">
      <c r="A146" s="1282" t="s">
        <v>293</v>
      </c>
      <c r="B146" s="1282"/>
      <c r="C146" s="1282"/>
      <c r="D146" s="1282"/>
      <c r="E146" s="1282"/>
      <c r="F146" s="1282"/>
      <c r="G146" s="1282"/>
      <c r="H146" s="1282"/>
      <c r="I146" s="1282"/>
      <c r="J146" s="1282"/>
      <c r="K146" s="1282"/>
      <c r="L146" s="1282"/>
      <c r="M146" s="1282"/>
      <c r="N146" s="1282"/>
      <c r="O146" s="1282"/>
      <c r="P146" s="1282"/>
      <c r="Q146" s="1282"/>
      <c r="R146" s="1282"/>
      <c r="S146" s="1282"/>
      <c r="T146" s="1282"/>
      <c r="U146" s="54"/>
      <c r="V146" s="1282" t="s">
        <v>293</v>
      </c>
      <c r="W146" s="1282"/>
      <c r="X146" s="1282"/>
      <c r="Y146" s="1282"/>
      <c r="Z146" s="1282"/>
      <c r="AA146" s="1282"/>
      <c r="AB146" s="1282"/>
      <c r="AC146" s="1282"/>
      <c r="AD146" s="1282"/>
      <c r="AE146" s="1282"/>
      <c r="AF146" s="1282"/>
      <c r="AG146" s="1282"/>
      <c r="AH146" s="1282"/>
      <c r="AI146" s="1282"/>
      <c r="AJ146" s="1282"/>
      <c r="AK146" s="1282"/>
      <c r="AL146" s="1282"/>
      <c r="AM146" s="1282"/>
      <c r="AN146" s="1282"/>
      <c r="AO146" s="1282"/>
      <c r="AP146" s="54"/>
      <c r="AQ146" s="1282" t="s">
        <v>293</v>
      </c>
      <c r="AR146" s="1282"/>
      <c r="AS146" s="1282"/>
      <c r="AT146" s="1282"/>
      <c r="AU146" s="1282"/>
      <c r="AV146" s="1282"/>
      <c r="AW146" s="1282"/>
      <c r="AX146" s="1282"/>
      <c r="AY146" s="1282"/>
      <c r="AZ146" s="1282"/>
      <c r="BA146" s="1282"/>
      <c r="BB146" s="1282"/>
      <c r="BC146" s="1282"/>
      <c r="BD146" s="83"/>
      <c r="BE146" s="1282" t="s">
        <v>293</v>
      </c>
      <c r="BF146" s="1282"/>
      <c r="BG146" s="1282"/>
      <c r="BH146" s="1282"/>
      <c r="BI146" s="1282"/>
      <c r="BJ146" s="1282"/>
      <c r="BK146" s="54"/>
      <c r="BL146" s="54"/>
      <c r="BM146" s="54"/>
    </row>
    <row r="147" spans="1:65" ht="2.25" customHeight="1" thickBot="1">
      <c r="A147" s="644"/>
      <c r="B147" s="644"/>
      <c r="C147" s="644"/>
      <c r="D147" s="644"/>
      <c r="E147" s="644"/>
      <c r="F147" s="644"/>
      <c r="G147" s="644"/>
      <c r="H147" s="644"/>
      <c r="I147" s="644"/>
      <c r="J147" s="644"/>
      <c r="K147" s="1031"/>
      <c r="L147" s="644"/>
      <c r="M147" s="644"/>
      <c r="N147" s="644"/>
      <c r="O147" s="644"/>
      <c r="P147" s="975"/>
      <c r="Q147" s="644"/>
      <c r="R147" s="644"/>
      <c r="S147" s="975"/>
      <c r="T147" s="644"/>
      <c r="U147" s="54"/>
      <c r="V147" s="644"/>
      <c r="W147" s="644"/>
      <c r="X147" s="644"/>
      <c r="Y147" s="644"/>
      <c r="Z147" s="644"/>
      <c r="AA147" s="644"/>
      <c r="AB147" s="644"/>
      <c r="AC147" s="644"/>
      <c r="AD147" s="644"/>
      <c r="AE147" s="644"/>
      <c r="AF147" s="1031"/>
      <c r="AG147" s="644"/>
      <c r="AH147" s="644"/>
      <c r="AI147" s="644"/>
      <c r="AJ147" s="644"/>
      <c r="AK147" s="975"/>
      <c r="AL147" s="644"/>
      <c r="AM147" s="644"/>
      <c r="AN147" s="975"/>
      <c r="AO147" s="644"/>
      <c r="AP147" s="54"/>
      <c r="AQ147" s="644"/>
      <c r="AR147" s="644"/>
      <c r="AS147" s="644"/>
      <c r="AT147" s="644"/>
      <c r="AU147" s="644"/>
      <c r="AV147" s="644"/>
      <c r="AW147" s="644"/>
      <c r="AX147" s="644"/>
      <c r="AY147" s="644"/>
      <c r="AZ147" s="644"/>
      <c r="BA147" s="644"/>
      <c r="BB147" s="644"/>
      <c r="BC147" s="644"/>
      <c r="BD147" s="83"/>
      <c r="BE147" s="644"/>
      <c r="BF147" s="644"/>
      <c r="BG147" s="644"/>
      <c r="BH147" s="644"/>
      <c r="BI147" s="644"/>
      <c r="BJ147" s="644"/>
      <c r="BK147" s="54"/>
      <c r="BL147" s="54"/>
      <c r="BM147" s="54"/>
    </row>
    <row r="148" spans="1:65" ht="39.75" customHeight="1">
      <c r="A148" s="1287" t="s">
        <v>0</v>
      </c>
      <c r="B148" s="1283" t="s">
        <v>352</v>
      </c>
      <c r="C148" s="1285"/>
      <c r="D148" s="1283" t="s">
        <v>353</v>
      </c>
      <c r="E148" s="1285"/>
      <c r="F148" s="1283" t="s">
        <v>354</v>
      </c>
      <c r="G148" s="1285"/>
      <c r="H148" s="1283" t="s">
        <v>355</v>
      </c>
      <c r="I148" s="1285"/>
      <c r="J148" s="1283" t="s">
        <v>356</v>
      </c>
      <c r="K148" s="1284"/>
      <c r="L148" s="1285"/>
      <c r="M148" s="1139" t="s">
        <v>386</v>
      </c>
      <c r="N148" s="1140"/>
      <c r="O148" s="1139" t="s">
        <v>387</v>
      </c>
      <c r="P148" s="1130"/>
      <c r="Q148" s="1140"/>
      <c r="R148" s="1139" t="s">
        <v>388</v>
      </c>
      <c r="S148" s="1130"/>
      <c r="T148" s="1141"/>
      <c r="U148" s="577"/>
      <c r="V148" s="1287" t="s">
        <v>0</v>
      </c>
      <c r="W148" s="1283" t="s">
        <v>352</v>
      </c>
      <c r="X148" s="1285"/>
      <c r="Y148" s="1283" t="s">
        <v>353</v>
      </c>
      <c r="Z148" s="1285"/>
      <c r="AA148" s="1283" t="s">
        <v>354</v>
      </c>
      <c r="AB148" s="1285"/>
      <c r="AC148" s="1283" t="s">
        <v>355</v>
      </c>
      <c r="AD148" s="1285"/>
      <c r="AE148" s="1283" t="s">
        <v>356</v>
      </c>
      <c r="AF148" s="1284"/>
      <c r="AG148" s="1285"/>
      <c r="AH148" s="1139" t="s">
        <v>386</v>
      </c>
      <c r="AI148" s="1140"/>
      <c r="AJ148" s="1139" t="s">
        <v>387</v>
      </c>
      <c r="AK148" s="1130"/>
      <c r="AL148" s="1140"/>
      <c r="AM148" s="1139" t="s">
        <v>388</v>
      </c>
      <c r="AN148" s="1130"/>
      <c r="AO148" s="1141"/>
      <c r="AP148" s="54"/>
      <c r="AQ148" s="1291" t="s">
        <v>0</v>
      </c>
      <c r="AR148" s="1295" t="s">
        <v>322</v>
      </c>
      <c r="AS148" s="1297"/>
      <c r="AT148" s="1297"/>
      <c r="AU148" s="1297"/>
      <c r="AV148" s="1297"/>
      <c r="AW148" s="1297"/>
      <c r="AX148" s="1297"/>
      <c r="AY148" s="1298"/>
      <c r="AZ148" s="330" t="s">
        <v>323</v>
      </c>
      <c r="BA148" s="330"/>
      <c r="BB148" s="330"/>
      <c r="BC148" s="1293" t="s">
        <v>324</v>
      </c>
      <c r="BD148" s="83"/>
      <c r="BE148" s="1287" t="s">
        <v>0</v>
      </c>
      <c r="BF148" s="1295" t="s">
        <v>269</v>
      </c>
      <c r="BG148" s="1297"/>
      <c r="BH148" s="1298"/>
      <c r="BI148" s="1295" t="s">
        <v>257</v>
      </c>
      <c r="BJ148" s="1296"/>
      <c r="BK148" s="54"/>
      <c r="BL148" s="54"/>
      <c r="BM148" s="54"/>
    </row>
    <row r="149" spans="1:65" ht="39.75" customHeight="1">
      <c r="A149" s="1288"/>
      <c r="B149" s="323" t="s">
        <v>313</v>
      </c>
      <c r="C149" s="323" t="s">
        <v>314</v>
      </c>
      <c r="D149" s="323" t="s">
        <v>313</v>
      </c>
      <c r="E149" s="323" t="s">
        <v>314</v>
      </c>
      <c r="F149" s="323" t="s">
        <v>313</v>
      </c>
      <c r="G149" s="323" t="s">
        <v>314</v>
      </c>
      <c r="H149" s="323" t="s">
        <v>313</v>
      </c>
      <c r="I149" s="323" t="s">
        <v>314</v>
      </c>
      <c r="J149" s="323" t="s">
        <v>313</v>
      </c>
      <c r="K149" s="989"/>
      <c r="L149" s="323" t="s">
        <v>314</v>
      </c>
      <c r="M149" s="323" t="s">
        <v>313</v>
      </c>
      <c r="N149" s="323" t="s">
        <v>314</v>
      </c>
      <c r="O149" s="323" t="s">
        <v>313</v>
      </c>
      <c r="P149" s="989"/>
      <c r="Q149" s="323" t="s">
        <v>314</v>
      </c>
      <c r="R149" s="323" t="s">
        <v>313</v>
      </c>
      <c r="S149" s="977"/>
      <c r="T149" s="324" t="s">
        <v>314</v>
      </c>
      <c r="U149" s="577"/>
      <c r="V149" s="1288"/>
      <c r="W149" s="323" t="s">
        <v>313</v>
      </c>
      <c r="X149" s="323" t="s">
        <v>314</v>
      </c>
      <c r="Y149" s="323" t="s">
        <v>313</v>
      </c>
      <c r="Z149" s="323" t="s">
        <v>314</v>
      </c>
      <c r="AA149" s="323" t="s">
        <v>313</v>
      </c>
      <c r="AB149" s="323" t="s">
        <v>314</v>
      </c>
      <c r="AC149" s="323" t="s">
        <v>313</v>
      </c>
      <c r="AD149" s="323" t="s">
        <v>314</v>
      </c>
      <c r="AE149" s="323" t="s">
        <v>313</v>
      </c>
      <c r="AF149" s="989"/>
      <c r="AG149" s="323" t="s">
        <v>314</v>
      </c>
      <c r="AH149" s="323" t="s">
        <v>313</v>
      </c>
      <c r="AI149" s="323" t="s">
        <v>314</v>
      </c>
      <c r="AJ149" s="323" t="s">
        <v>313</v>
      </c>
      <c r="AK149" s="989"/>
      <c r="AL149" s="323" t="s">
        <v>314</v>
      </c>
      <c r="AM149" s="323" t="s">
        <v>313</v>
      </c>
      <c r="AN149" s="977"/>
      <c r="AO149" s="324" t="s">
        <v>314</v>
      </c>
      <c r="AP149" s="577"/>
      <c r="AQ149" s="1292"/>
      <c r="AR149" s="323" t="s">
        <v>352</v>
      </c>
      <c r="AS149" s="323" t="s">
        <v>353</v>
      </c>
      <c r="AT149" s="323" t="s">
        <v>354</v>
      </c>
      <c r="AU149" s="323" t="s">
        <v>355</v>
      </c>
      <c r="AV149" s="323" t="s">
        <v>356</v>
      </c>
      <c r="AW149" s="323" t="s">
        <v>385</v>
      </c>
      <c r="AX149" s="323" t="s">
        <v>387</v>
      </c>
      <c r="AY149" s="323" t="s">
        <v>388</v>
      </c>
      <c r="AZ149" s="323" t="s">
        <v>474</v>
      </c>
      <c r="BA149" s="323" t="s">
        <v>475</v>
      </c>
      <c r="BB149" s="323" t="s">
        <v>1</v>
      </c>
      <c r="BC149" s="1294"/>
      <c r="BD149" s="755"/>
      <c r="BE149" s="1288"/>
      <c r="BF149" s="323" t="s">
        <v>1</v>
      </c>
      <c r="BG149" s="323" t="s">
        <v>262</v>
      </c>
      <c r="BH149" s="323" t="s">
        <v>477</v>
      </c>
      <c r="BI149" s="323" t="s">
        <v>263</v>
      </c>
      <c r="BJ149" s="324" t="s">
        <v>264</v>
      </c>
    </row>
    <row r="150" spans="1:65" ht="14.15" customHeight="1">
      <c r="A150" s="534" t="s">
        <v>102</v>
      </c>
      <c r="B150" s="528"/>
      <c r="C150" s="528"/>
      <c r="D150" s="528"/>
      <c r="E150" s="528"/>
      <c r="F150" s="528"/>
      <c r="G150" s="528"/>
      <c r="H150" s="528"/>
      <c r="I150" s="528"/>
      <c r="J150" s="529"/>
      <c r="K150" s="269"/>
      <c r="L150" s="124"/>
      <c r="M150" s="124"/>
      <c r="N150" s="541"/>
      <c r="O150" s="124"/>
      <c r="P150" s="1022"/>
      <c r="Q150" s="124"/>
      <c r="R150" s="124"/>
      <c r="S150" s="1015"/>
      <c r="T150" s="325"/>
      <c r="U150" s="535"/>
      <c r="V150" s="525" t="s">
        <v>102</v>
      </c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027"/>
      <c r="AG150" s="116"/>
      <c r="AH150" s="124"/>
      <c r="AI150" s="124"/>
      <c r="AJ150" s="124"/>
      <c r="AK150" s="1022"/>
      <c r="AL150" s="124"/>
      <c r="AM150" s="124"/>
      <c r="AN150" s="1015"/>
      <c r="AO150" s="325"/>
      <c r="AP150" s="524"/>
      <c r="AQ150" s="525" t="s">
        <v>102</v>
      </c>
      <c r="AR150" s="116"/>
      <c r="AS150" s="116"/>
      <c r="AT150" s="116"/>
      <c r="AU150" s="116"/>
      <c r="AV150" s="116"/>
      <c r="AW150" s="124"/>
      <c r="AX150" s="124"/>
      <c r="AY150" s="124"/>
      <c r="AZ150" s="116"/>
      <c r="BA150" s="116"/>
      <c r="BB150" s="116"/>
      <c r="BC150" s="346"/>
      <c r="BD150" s="535"/>
      <c r="BE150" s="334" t="s">
        <v>102</v>
      </c>
      <c r="BF150" s="119"/>
      <c r="BG150" s="119"/>
      <c r="BH150" s="119"/>
      <c r="BI150" s="119"/>
      <c r="BJ150" s="337"/>
    </row>
    <row r="151" spans="1:65" ht="14.15" customHeight="1">
      <c r="A151" s="527" t="s">
        <v>103</v>
      </c>
      <c r="B151" s="528">
        <v>1146</v>
      </c>
      <c r="C151" s="528">
        <v>561</v>
      </c>
      <c r="D151" s="528">
        <v>715</v>
      </c>
      <c r="E151" s="528">
        <v>338</v>
      </c>
      <c r="F151" s="528">
        <v>658</v>
      </c>
      <c r="G151" s="528">
        <v>334</v>
      </c>
      <c r="H151" s="528">
        <v>559</v>
      </c>
      <c r="I151" s="528">
        <v>284</v>
      </c>
      <c r="J151" s="529">
        <v>256</v>
      </c>
      <c r="K151" s="269"/>
      <c r="L151" s="124">
        <v>135</v>
      </c>
      <c r="M151" s="124">
        <f>+B151+D151+F151+H151+J151</f>
        <v>3334</v>
      </c>
      <c r="N151" s="542">
        <f t="shared" ref="N151:N155" si="123">+C151+E151+G151+I151+L151</f>
        <v>1652</v>
      </c>
      <c r="O151" s="124"/>
      <c r="P151" s="1022"/>
      <c r="Q151" s="124"/>
      <c r="R151" s="124"/>
      <c r="S151" s="1015"/>
      <c r="T151" s="325"/>
      <c r="U151" s="524"/>
      <c r="V151" s="531" t="s">
        <v>103</v>
      </c>
      <c r="W151" s="124">
        <v>70</v>
      </c>
      <c r="X151" s="124">
        <v>37</v>
      </c>
      <c r="Y151" s="124">
        <v>47</v>
      </c>
      <c r="Z151" s="124">
        <v>15</v>
      </c>
      <c r="AA151" s="124">
        <v>54</v>
      </c>
      <c r="AB151" s="124">
        <v>31</v>
      </c>
      <c r="AC151" s="124">
        <v>35</v>
      </c>
      <c r="AD151" s="124">
        <v>22</v>
      </c>
      <c r="AE151" s="124">
        <v>0</v>
      </c>
      <c r="AF151" s="1022"/>
      <c r="AG151" s="124">
        <v>0</v>
      </c>
      <c r="AH151" s="124">
        <f>W151+Y151+AA151+AC151+AE151</f>
        <v>206</v>
      </c>
      <c r="AI151" s="124">
        <f>X151+Z151+AB151+AD151+AG151</f>
        <v>105</v>
      </c>
      <c r="AJ151" s="124"/>
      <c r="AK151" s="1022"/>
      <c r="AL151" s="124"/>
      <c r="AM151" s="124"/>
      <c r="AN151" s="1015"/>
      <c r="AO151" s="325"/>
      <c r="AP151" s="524"/>
      <c r="AQ151" s="531" t="s">
        <v>103</v>
      </c>
      <c r="AR151" s="124">
        <v>14</v>
      </c>
      <c r="AS151" s="124">
        <v>12</v>
      </c>
      <c r="AT151" s="124">
        <v>11</v>
      </c>
      <c r="AU151" s="124">
        <v>11</v>
      </c>
      <c r="AV151" s="124">
        <v>10</v>
      </c>
      <c r="AW151" s="124">
        <f t="shared" si="115"/>
        <v>58</v>
      </c>
      <c r="AX151" s="124"/>
      <c r="AY151" s="124"/>
      <c r="AZ151" s="124">
        <v>32</v>
      </c>
      <c r="BA151" s="124">
        <v>12</v>
      </c>
      <c r="BB151" s="124">
        <f>+AZ151+BA151</f>
        <v>44</v>
      </c>
      <c r="BC151" s="325">
        <v>14</v>
      </c>
      <c r="BD151" s="726"/>
      <c r="BE151" s="336" t="s">
        <v>228</v>
      </c>
      <c r="BF151" s="119">
        <v>55</v>
      </c>
      <c r="BG151" s="119">
        <v>22</v>
      </c>
      <c r="BH151" s="119"/>
      <c r="BI151" s="119">
        <v>4</v>
      </c>
      <c r="BJ151" s="337">
        <v>4</v>
      </c>
    </row>
    <row r="152" spans="1:65" ht="14.15" customHeight="1">
      <c r="A152" s="527" t="s">
        <v>104</v>
      </c>
      <c r="B152" s="528">
        <v>603</v>
      </c>
      <c r="C152" s="528">
        <v>314</v>
      </c>
      <c r="D152" s="528">
        <v>527</v>
      </c>
      <c r="E152" s="528">
        <v>264</v>
      </c>
      <c r="F152" s="528">
        <v>480</v>
      </c>
      <c r="G152" s="528">
        <v>244</v>
      </c>
      <c r="H152" s="528">
        <v>338</v>
      </c>
      <c r="I152" s="528">
        <v>175</v>
      </c>
      <c r="J152" s="529">
        <v>329</v>
      </c>
      <c r="K152" s="269"/>
      <c r="L152" s="124">
        <v>180</v>
      </c>
      <c r="M152" s="124">
        <f t="shared" ref="M152:M154" si="124">+B152+D152+F152+H152+J152</f>
        <v>2277</v>
      </c>
      <c r="N152" s="542">
        <f t="shared" si="123"/>
        <v>1177</v>
      </c>
      <c r="O152" s="124"/>
      <c r="P152" s="1022"/>
      <c r="Q152" s="124"/>
      <c r="R152" s="124"/>
      <c r="S152" s="1015"/>
      <c r="T152" s="325"/>
      <c r="U152" s="535"/>
      <c r="V152" s="531" t="s">
        <v>104</v>
      </c>
      <c r="W152" s="124">
        <v>96</v>
      </c>
      <c r="X152" s="124">
        <v>51</v>
      </c>
      <c r="Y152" s="124">
        <v>81</v>
      </c>
      <c r="Z152" s="124">
        <v>34</v>
      </c>
      <c r="AA152" s="124">
        <v>39</v>
      </c>
      <c r="AB152" s="124">
        <v>22</v>
      </c>
      <c r="AC152" s="124">
        <v>27</v>
      </c>
      <c r="AD152" s="124">
        <v>12</v>
      </c>
      <c r="AE152" s="124">
        <v>4</v>
      </c>
      <c r="AF152" s="1022"/>
      <c r="AG152" s="124">
        <v>2</v>
      </c>
      <c r="AH152" s="124">
        <f>W152+Y152+AA152+AC152+AE152</f>
        <v>247</v>
      </c>
      <c r="AI152" s="124">
        <f>X152+Z152+AB152+AD152+AG152</f>
        <v>121</v>
      </c>
      <c r="AJ152" s="124"/>
      <c r="AK152" s="1022"/>
      <c r="AL152" s="124"/>
      <c r="AM152" s="124"/>
      <c r="AN152" s="1015"/>
      <c r="AO152" s="325"/>
      <c r="AP152" s="524"/>
      <c r="AQ152" s="531" t="s">
        <v>104</v>
      </c>
      <c r="AR152" s="124">
        <v>15</v>
      </c>
      <c r="AS152" s="124">
        <v>14</v>
      </c>
      <c r="AT152" s="124">
        <v>15</v>
      </c>
      <c r="AU152" s="124">
        <v>15</v>
      </c>
      <c r="AV152" s="124">
        <v>12</v>
      </c>
      <c r="AW152" s="124">
        <f t="shared" si="115"/>
        <v>71</v>
      </c>
      <c r="AX152" s="124"/>
      <c r="AY152" s="124"/>
      <c r="AZ152" s="124">
        <v>40</v>
      </c>
      <c r="BA152" s="124">
        <v>11</v>
      </c>
      <c r="BB152" s="124">
        <f t="shared" ref="BB152:BB183" si="125">+AZ152+BA152</f>
        <v>51</v>
      </c>
      <c r="BC152" s="325">
        <v>12</v>
      </c>
      <c r="BD152" s="726"/>
      <c r="BE152" s="336" t="s">
        <v>229</v>
      </c>
      <c r="BF152" s="119">
        <v>59</v>
      </c>
      <c r="BG152" s="119">
        <v>36</v>
      </c>
      <c r="BH152" s="119"/>
      <c r="BI152" s="119">
        <v>1</v>
      </c>
      <c r="BJ152" s="337">
        <v>9</v>
      </c>
    </row>
    <row r="153" spans="1:65" ht="14.15" customHeight="1">
      <c r="A153" s="527" t="s">
        <v>105</v>
      </c>
      <c r="B153" s="528">
        <v>128</v>
      </c>
      <c r="C153" s="528">
        <v>66</v>
      </c>
      <c r="D153" s="528">
        <v>102</v>
      </c>
      <c r="E153" s="528">
        <v>53</v>
      </c>
      <c r="F153" s="528">
        <v>84</v>
      </c>
      <c r="G153" s="528">
        <v>43</v>
      </c>
      <c r="H153" s="528">
        <v>63</v>
      </c>
      <c r="I153" s="528">
        <v>31</v>
      </c>
      <c r="J153" s="529">
        <v>38</v>
      </c>
      <c r="K153" s="269"/>
      <c r="L153" s="124">
        <v>21</v>
      </c>
      <c r="M153" s="124">
        <f t="shared" si="124"/>
        <v>415</v>
      </c>
      <c r="N153" s="542">
        <f t="shared" si="123"/>
        <v>214</v>
      </c>
      <c r="O153" s="124"/>
      <c r="P153" s="1022"/>
      <c r="Q153" s="124"/>
      <c r="R153" s="124"/>
      <c r="S153" s="1015"/>
      <c r="T153" s="325"/>
      <c r="U153" s="535"/>
      <c r="V153" s="531" t="s">
        <v>105</v>
      </c>
      <c r="W153" s="124">
        <v>7</v>
      </c>
      <c r="X153" s="124">
        <v>5</v>
      </c>
      <c r="Y153" s="124">
        <v>6</v>
      </c>
      <c r="Z153" s="124">
        <v>2</v>
      </c>
      <c r="AA153" s="124">
        <v>6</v>
      </c>
      <c r="AB153" s="124">
        <v>5</v>
      </c>
      <c r="AC153" s="124">
        <v>4</v>
      </c>
      <c r="AD153" s="124">
        <v>2</v>
      </c>
      <c r="AE153" s="124">
        <v>0</v>
      </c>
      <c r="AF153" s="1022"/>
      <c r="AG153" s="124">
        <v>0</v>
      </c>
      <c r="AH153" s="124">
        <f>W153+Y153+AA153+AC153+AE153</f>
        <v>23</v>
      </c>
      <c r="AI153" s="124">
        <f>X153+Z153+AB153+AD153+AG153</f>
        <v>14</v>
      </c>
      <c r="AJ153" s="124"/>
      <c r="AK153" s="1022"/>
      <c r="AL153" s="124"/>
      <c r="AM153" s="124"/>
      <c r="AN153" s="1015"/>
      <c r="AO153" s="325"/>
      <c r="AP153" s="524"/>
      <c r="AQ153" s="531" t="s">
        <v>105</v>
      </c>
      <c r="AR153" s="124">
        <v>6</v>
      </c>
      <c r="AS153" s="124">
        <v>5</v>
      </c>
      <c r="AT153" s="124">
        <v>5</v>
      </c>
      <c r="AU153" s="124">
        <v>4</v>
      </c>
      <c r="AV153" s="124">
        <v>3</v>
      </c>
      <c r="AW153" s="124">
        <f t="shared" si="115"/>
        <v>23</v>
      </c>
      <c r="AX153" s="124"/>
      <c r="AY153" s="124"/>
      <c r="AZ153" s="124">
        <v>15</v>
      </c>
      <c r="BA153" s="124">
        <v>0</v>
      </c>
      <c r="BB153" s="124">
        <f t="shared" si="125"/>
        <v>15</v>
      </c>
      <c r="BC153" s="325">
        <v>6</v>
      </c>
      <c r="BD153" s="726"/>
      <c r="BE153" s="336" t="s">
        <v>230</v>
      </c>
      <c r="BF153" s="119">
        <v>31</v>
      </c>
      <c r="BG153" s="119">
        <v>19</v>
      </c>
      <c r="BH153" s="119"/>
      <c r="BI153" s="119">
        <v>0</v>
      </c>
      <c r="BJ153" s="337">
        <v>2</v>
      </c>
    </row>
    <row r="154" spans="1:65" ht="14.15" customHeight="1">
      <c r="A154" s="527" t="s">
        <v>106</v>
      </c>
      <c r="B154" s="528">
        <v>918</v>
      </c>
      <c r="C154" s="528">
        <v>486</v>
      </c>
      <c r="D154" s="528">
        <v>665</v>
      </c>
      <c r="E154" s="528">
        <v>302</v>
      </c>
      <c r="F154" s="528">
        <v>544</v>
      </c>
      <c r="G154" s="528">
        <v>273</v>
      </c>
      <c r="H154" s="528">
        <v>460</v>
      </c>
      <c r="I154" s="528">
        <v>222</v>
      </c>
      <c r="J154" s="529">
        <v>374</v>
      </c>
      <c r="K154" s="269"/>
      <c r="L154" s="124">
        <v>207</v>
      </c>
      <c r="M154" s="124">
        <f t="shared" si="124"/>
        <v>2961</v>
      </c>
      <c r="N154" s="542">
        <f t="shared" si="123"/>
        <v>1490</v>
      </c>
      <c r="O154" s="126">
        <v>38</v>
      </c>
      <c r="P154" s="126"/>
      <c r="Q154" s="126">
        <v>24</v>
      </c>
      <c r="R154" s="126">
        <v>0</v>
      </c>
      <c r="S154" s="726"/>
      <c r="T154" s="325"/>
      <c r="U154" s="535"/>
      <c r="V154" s="531" t="s">
        <v>106</v>
      </c>
      <c r="W154" s="124">
        <v>73</v>
      </c>
      <c r="X154" s="124">
        <v>35</v>
      </c>
      <c r="Y154" s="124">
        <v>55</v>
      </c>
      <c r="Z154" s="124">
        <v>21</v>
      </c>
      <c r="AA154" s="124">
        <v>81</v>
      </c>
      <c r="AB154" s="124">
        <v>52</v>
      </c>
      <c r="AC154" s="124">
        <v>40</v>
      </c>
      <c r="AD154" s="124">
        <v>20</v>
      </c>
      <c r="AE154" s="124">
        <v>3</v>
      </c>
      <c r="AF154" s="1022"/>
      <c r="AG154" s="124">
        <v>3</v>
      </c>
      <c r="AH154" s="124">
        <f>W154+Y154+AA154+AC154+AE154</f>
        <v>252</v>
      </c>
      <c r="AI154" s="124">
        <f>X154+Z154+AB154+AD154+AG154</f>
        <v>131</v>
      </c>
      <c r="AJ154" s="124"/>
      <c r="AK154" s="1022"/>
      <c r="AL154" s="124"/>
      <c r="AM154" s="124"/>
      <c r="AN154" s="1015"/>
      <c r="AO154" s="325"/>
      <c r="AP154" s="524"/>
      <c r="AQ154" s="531" t="s">
        <v>106</v>
      </c>
      <c r="AR154" s="124">
        <v>13</v>
      </c>
      <c r="AS154" s="124">
        <v>15</v>
      </c>
      <c r="AT154" s="124">
        <v>13</v>
      </c>
      <c r="AU154" s="124">
        <v>10</v>
      </c>
      <c r="AV154" s="124">
        <v>11</v>
      </c>
      <c r="AW154" s="124">
        <f t="shared" si="115"/>
        <v>62</v>
      </c>
      <c r="AX154" s="727">
        <v>1</v>
      </c>
      <c r="AY154" s="124"/>
      <c r="AZ154" s="124">
        <v>53</v>
      </c>
      <c r="BA154" s="124">
        <v>1</v>
      </c>
      <c r="BB154" s="124">
        <f t="shared" si="125"/>
        <v>54</v>
      </c>
      <c r="BC154" s="325">
        <v>13</v>
      </c>
      <c r="BD154" s="726"/>
      <c r="BE154" s="336" t="s">
        <v>231</v>
      </c>
      <c r="BF154" s="119">
        <v>67</v>
      </c>
      <c r="BG154" s="119">
        <v>42</v>
      </c>
      <c r="BH154" s="119">
        <v>2</v>
      </c>
      <c r="BI154" s="119">
        <v>2</v>
      </c>
      <c r="BJ154" s="337">
        <v>5</v>
      </c>
    </row>
    <row r="155" spans="1:65" ht="14.15" customHeight="1">
      <c r="A155" s="527" t="s">
        <v>107</v>
      </c>
      <c r="B155" s="528">
        <v>1009</v>
      </c>
      <c r="C155" s="528">
        <v>542</v>
      </c>
      <c r="D155" s="528">
        <v>845</v>
      </c>
      <c r="E155" s="528">
        <v>443</v>
      </c>
      <c r="F155" s="528">
        <v>741</v>
      </c>
      <c r="G155" s="528">
        <v>384</v>
      </c>
      <c r="H155" s="528">
        <v>620</v>
      </c>
      <c r="I155" s="528">
        <v>325</v>
      </c>
      <c r="J155" s="529">
        <v>573</v>
      </c>
      <c r="K155" s="269"/>
      <c r="L155" s="124">
        <v>299</v>
      </c>
      <c r="M155" s="124">
        <f>+B155+D155+F155+H155+J155</f>
        <v>3788</v>
      </c>
      <c r="N155" s="542">
        <f t="shared" si="123"/>
        <v>1993</v>
      </c>
      <c r="O155" s="126"/>
      <c r="P155" s="126"/>
      <c r="Q155" s="126"/>
      <c r="R155" s="126">
        <v>0</v>
      </c>
      <c r="S155" s="726"/>
      <c r="T155" s="325"/>
      <c r="U155" s="535"/>
      <c r="V155" s="531" t="s">
        <v>107</v>
      </c>
      <c r="W155" s="124">
        <v>64</v>
      </c>
      <c r="X155" s="124">
        <v>26</v>
      </c>
      <c r="Y155" s="124">
        <v>60</v>
      </c>
      <c r="Z155" s="124">
        <v>34</v>
      </c>
      <c r="AA155" s="124">
        <v>56</v>
      </c>
      <c r="AB155" s="124">
        <v>22</v>
      </c>
      <c r="AC155" s="124">
        <v>40</v>
      </c>
      <c r="AD155" s="124">
        <v>17</v>
      </c>
      <c r="AE155" s="124">
        <v>10</v>
      </c>
      <c r="AF155" s="1022"/>
      <c r="AG155" s="124">
        <v>8</v>
      </c>
      <c r="AH155" s="124">
        <f>W155+Y155+AA155+AC155+AE155</f>
        <v>230</v>
      </c>
      <c r="AI155" s="124">
        <f>X155+Z155+AB155+AD155+AG155</f>
        <v>107</v>
      </c>
      <c r="AJ155" s="124"/>
      <c r="AK155" s="1022"/>
      <c r="AL155" s="124"/>
      <c r="AM155" s="124"/>
      <c r="AN155" s="1015"/>
      <c r="AO155" s="325"/>
      <c r="AP155" s="524"/>
      <c r="AQ155" s="531" t="s">
        <v>107</v>
      </c>
      <c r="AR155" s="124">
        <v>37</v>
      </c>
      <c r="AS155" s="124">
        <v>26</v>
      </c>
      <c r="AT155" s="124">
        <v>27</v>
      </c>
      <c r="AU155" s="124">
        <v>25</v>
      </c>
      <c r="AV155" s="124">
        <v>24</v>
      </c>
      <c r="AW155" s="124">
        <f t="shared" si="115"/>
        <v>139</v>
      </c>
      <c r="AX155" s="727"/>
      <c r="AY155" s="124"/>
      <c r="AZ155" s="124">
        <v>174</v>
      </c>
      <c r="BA155" s="124">
        <v>9</v>
      </c>
      <c r="BB155" s="124">
        <f t="shared" si="125"/>
        <v>183</v>
      </c>
      <c r="BC155" s="325">
        <v>31</v>
      </c>
      <c r="BD155" s="726"/>
      <c r="BE155" s="336" t="s">
        <v>232</v>
      </c>
      <c r="BF155" s="119">
        <v>158</v>
      </c>
      <c r="BG155" s="119">
        <v>134</v>
      </c>
      <c r="BH155" s="119"/>
      <c r="BI155" s="119">
        <v>10</v>
      </c>
      <c r="BJ155" s="337">
        <v>40</v>
      </c>
    </row>
    <row r="156" spans="1:65" ht="14.15" customHeight="1">
      <c r="A156" s="525" t="s">
        <v>108</v>
      </c>
      <c r="B156" s="124"/>
      <c r="C156" s="124"/>
      <c r="D156" s="124"/>
      <c r="E156" s="124"/>
      <c r="F156" s="124"/>
      <c r="G156" s="124"/>
      <c r="H156" s="124"/>
      <c r="I156" s="124"/>
      <c r="J156" s="538"/>
      <c r="K156" s="1015"/>
      <c r="L156" s="124"/>
      <c r="M156" s="124"/>
      <c r="N156" s="530"/>
      <c r="O156" s="124"/>
      <c r="P156" s="1022"/>
      <c r="Q156" s="124"/>
      <c r="R156" s="124"/>
      <c r="S156" s="1015"/>
      <c r="T156" s="325"/>
      <c r="U156" s="535"/>
      <c r="V156" s="525" t="s">
        <v>108</v>
      </c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027"/>
      <c r="AG156" s="116"/>
      <c r="AH156" s="124"/>
      <c r="AI156" s="124"/>
      <c r="AJ156" s="124"/>
      <c r="AK156" s="1022"/>
      <c r="AL156" s="124"/>
      <c r="AM156" s="124"/>
      <c r="AN156" s="1015"/>
      <c r="AO156" s="325"/>
      <c r="AP156" s="524"/>
      <c r="AQ156" s="525" t="s">
        <v>108</v>
      </c>
      <c r="AR156" s="116"/>
      <c r="AS156" s="116"/>
      <c r="AT156" s="116"/>
      <c r="AU156" s="116"/>
      <c r="AV156" s="116"/>
      <c r="AW156" s="124"/>
      <c r="AX156" s="124"/>
      <c r="AY156" s="124"/>
      <c r="AZ156" s="116"/>
      <c r="BA156" s="116"/>
      <c r="BB156" s="124"/>
      <c r="BC156" s="346"/>
      <c r="BD156" s="535"/>
      <c r="BE156" s="334" t="s">
        <v>108</v>
      </c>
      <c r="BF156" s="119"/>
      <c r="BG156" s="119"/>
      <c r="BH156" s="119"/>
      <c r="BI156" s="119"/>
      <c r="BJ156" s="337"/>
    </row>
    <row r="157" spans="1:65" ht="14.15" customHeight="1">
      <c r="A157" s="527" t="s">
        <v>233</v>
      </c>
      <c r="B157" s="528">
        <v>1940</v>
      </c>
      <c r="C157" s="528">
        <v>940</v>
      </c>
      <c r="D157" s="528">
        <v>1561</v>
      </c>
      <c r="E157" s="528">
        <v>809</v>
      </c>
      <c r="F157" s="528">
        <v>1399</v>
      </c>
      <c r="G157" s="528">
        <v>708</v>
      </c>
      <c r="H157" s="528">
        <v>1293</v>
      </c>
      <c r="I157" s="528">
        <v>622</v>
      </c>
      <c r="J157" s="529">
        <v>1348</v>
      </c>
      <c r="K157" s="269"/>
      <c r="L157" s="124">
        <v>679</v>
      </c>
      <c r="M157" s="124">
        <f t="shared" ref="M157:M160" si="126">+B157+D157+F157+H157+J157</f>
        <v>7541</v>
      </c>
      <c r="N157" s="530">
        <f>+C157+E157+G157+I157+L157</f>
        <v>3758</v>
      </c>
      <c r="O157" s="124"/>
      <c r="P157" s="1022"/>
      <c r="Q157" s="124"/>
      <c r="R157" s="124"/>
      <c r="S157" s="1015"/>
      <c r="T157" s="325"/>
      <c r="U157" s="524"/>
      <c r="V157" s="531" t="s">
        <v>233</v>
      </c>
      <c r="W157" s="124">
        <v>94</v>
      </c>
      <c r="X157" s="124">
        <v>38</v>
      </c>
      <c r="Y157" s="124">
        <v>102</v>
      </c>
      <c r="Z157" s="124">
        <v>49</v>
      </c>
      <c r="AA157" s="124">
        <v>103</v>
      </c>
      <c r="AB157" s="124">
        <v>50</v>
      </c>
      <c r="AC157" s="124">
        <v>59</v>
      </c>
      <c r="AD157" s="124">
        <v>26</v>
      </c>
      <c r="AE157" s="124">
        <v>106</v>
      </c>
      <c r="AF157" s="1022"/>
      <c r="AG157" s="124">
        <v>59</v>
      </c>
      <c r="AH157" s="124">
        <f>W157+Y157+AA157+AC157+AE157</f>
        <v>464</v>
      </c>
      <c r="AI157" s="124">
        <f>X157+Z157+AB157+AD157+AG157</f>
        <v>222</v>
      </c>
      <c r="AJ157" s="124"/>
      <c r="AK157" s="1022"/>
      <c r="AL157" s="124"/>
      <c r="AM157" s="124"/>
      <c r="AN157" s="1015"/>
      <c r="AO157" s="325"/>
      <c r="AP157" s="524"/>
      <c r="AQ157" s="531" t="s">
        <v>233</v>
      </c>
      <c r="AR157" s="124">
        <v>58</v>
      </c>
      <c r="AS157" s="124">
        <v>57</v>
      </c>
      <c r="AT157" s="124">
        <v>53</v>
      </c>
      <c r="AU157" s="124">
        <v>54</v>
      </c>
      <c r="AV157" s="124">
        <v>49</v>
      </c>
      <c r="AW157" s="124">
        <f t="shared" si="115"/>
        <v>271</v>
      </c>
      <c r="AX157" s="124"/>
      <c r="AY157" s="124"/>
      <c r="AZ157" s="124">
        <v>89</v>
      </c>
      <c r="BA157" s="124">
        <v>121</v>
      </c>
      <c r="BB157" s="124">
        <f t="shared" si="125"/>
        <v>210</v>
      </c>
      <c r="BC157" s="325">
        <v>62</v>
      </c>
      <c r="BD157" s="726"/>
      <c r="BE157" s="336" t="s">
        <v>233</v>
      </c>
      <c r="BF157" s="119">
        <v>174</v>
      </c>
      <c r="BG157" s="119">
        <v>57</v>
      </c>
      <c r="BH157" s="119"/>
      <c r="BI157" s="119">
        <v>5</v>
      </c>
      <c r="BJ157" s="337">
        <v>15</v>
      </c>
    </row>
    <row r="158" spans="1:65" ht="14.15" customHeight="1">
      <c r="A158" s="527" t="s">
        <v>234</v>
      </c>
      <c r="B158" s="528">
        <v>927</v>
      </c>
      <c r="C158" s="528">
        <v>478</v>
      </c>
      <c r="D158" s="528">
        <v>791</v>
      </c>
      <c r="E158" s="528">
        <v>393</v>
      </c>
      <c r="F158" s="528">
        <v>775</v>
      </c>
      <c r="G158" s="528">
        <v>413</v>
      </c>
      <c r="H158" s="528">
        <v>600</v>
      </c>
      <c r="I158" s="528">
        <v>319</v>
      </c>
      <c r="J158" s="529">
        <v>445</v>
      </c>
      <c r="K158" s="269"/>
      <c r="L158" s="124">
        <v>207</v>
      </c>
      <c r="M158" s="124">
        <f t="shared" si="126"/>
        <v>3538</v>
      </c>
      <c r="N158" s="530">
        <f>+C158+E158+G158+I158+L158</f>
        <v>1810</v>
      </c>
      <c r="O158" s="124"/>
      <c r="P158" s="1022"/>
      <c r="Q158" s="124"/>
      <c r="R158" s="124"/>
      <c r="S158" s="1015"/>
      <c r="T158" s="325"/>
      <c r="U158" s="524"/>
      <c r="V158" s="531" t="s">
        <v>234</v>
      </c>
      <c r="W158" s="124">
        <v>61</v>
      </c>
      <c r="X158" s="124">
        <v>26</v>
      </c>
      <c r="Y158" s="124">
        <v>74</v>
      </c>
      <c r="Z158" s="124">
        <v>37</v>
      </c>
      <c r="AA158" s="124">
        <v>64</v>
      </c>
      <c r="AB158" s="124">
        <v>38</v>
      </c>
      <c r="AC158" s="124">
        <v>41</v>
      </c>
      <c r="AD158" s="124">
        <v>13</v>
      </c>
      <c r="AE158" s="124">
        <v>32</v>
      </c>
      <c r="AF158" s="1022"/>
      <c r="AG158" s="124">
        <v>12</v>
      </c>
      <c r="AH158" s="124">
        <f>W158+Y158+AA158+AC158+AE158</f>
        <v>272</v>
      </c>
      <c r="AI158" s="124">
        <f>X158+Z158+AB158+AD158+AG158</f>
        <v>126</v>
      </c>
      <c r="AJ158" s="124"/>
      <c r="AK158" s="1022"/>
      <c r="AL158" s="124"/>
      <c r="AM158" s="124"/>
      <c r="AN158" s="1015"/>
      <c r="AO158" s="325"/>
      <c r="AP158" s="524"/>
      <c r="AQ158" s="531" t="s">
        <v>234</v>
      </c>
      <c r="AR158" s="124">
        <v>32</v>
      </c>
      <c r="AS158" s="124">
        <v>33</v>
      </c>
      <c r="AT158" s="124">
        <v>30</v>
      </c>
      <c r="AU158" s="124">
        <v>27</v>
      </c>
      <c r="AV158" s="124">
        <v>25</v>
      </c>
      <c r="AW158" s="124">
        <f t="shared" si="115"/>
        <v>147</v>
      </c>
      <c r="AX158" s="124"/>
      <c r="AY158" s="124"/>
      <c r="AZ158" s="124">
        <v>84</v>
      </c>
      <c r="BA158" s="124">
        <v>44</v>
      </c>
      <c r="BB158" s="124">
        <f t="shared" si="125"/>
        <v>128</v>
      </c>
      <c r="BC158" s="325">
        <v>42</v>
      </c>
      <c r="BD158" s="726"/>
      <c r="BE158" s="336" t="s">
        <v>234</v>
      </c>
      <c r="BF158" s="119">
        <v>99</v>
      </c>
      <c r="BG158" s="119">
        <v>60</v>
      </c>
      <c r="BH158" s="119"/>
      <c r="BI158" s="119">
        <v>5</v>
      </c>
      <c r="BJ158" s="337">
        <v>12</v>
      </c>
    </row>
    <row r="159" spans="1:65" ht="14.15" customHeight="1">
      <c r="A159" s="527" t="s">
        <v>235</v>
      </c>
      <c r="B159" s="528">
        <v>3438</v>
      </c>
      <c r="C159" s="528">
        <v>1689</v>
      </c>
      <c r="D159" s="528">
        <v>2636</v>
      </c>
      <c r="E159" s="528">
        <v>1354</v>
      </c>
      <c r="F159" s="528">
        <v>2363</v>
      </c>
      <c r="G159" s="528">
        <v>1178</v>
      </c>
      <c r="H159" s="528">
        <v>2138</v>
      </c>
      <c r="I159" s="528">
        <v>1082</v>
      </c>
      <c r="J159" s="529">
        <v>1963</v>
      </c>
      <c r="K159" s="269"/>
      <c r="L159" s="124">
        <v>1037</v>
      </c>
      <c r="M159" s="124">
        <f t="shared" si="126"/>
        <v>12538</v>
      </c>
      <c r="N159" s="530">
        <f>+C159+E159+G159+I159+L159</f>
        <v>6340</v>
      </c>
      <c r="O159" s="126">
        <v>1278</v>
      </c>
      <c r="P159" s="126"/>
      <c r="Q159" s="126">
        <v>650</v>
      </c>
      <c r="R159" s="126">
        <v>1004</v>
      </c>
      <c r="S159" s="1025"/>
      <c r="T159" s="257">
        <v>489</v>
      </c>
      <c r="U159" s="524"/>
      <c r="V159" s="531" t="s">
        <v>235</v>
      </c>
      <c r="W159" s="124">
        <v>218</v>
      </c>
      <c r="X159" s="124">
        <v>107</v>
      </c>
      <c r="Y159" s="124">
        <v>218</v>
      </c>
      <c r="Z159" s="124">
        <v>100</v>
      </c>
      <c r="AA159" s="124">
        <v>182</v>
      </c>
      <c r="AB159" s="124">
        <v>87</v>
      </c>
      <c r="AC159" s="124">
        <v>104</v>
      </c>
      <c r="AD159" s="124">
        <v>45</v>
      </c>
      <c r="AE159" s="124">
        <v>89</v>
      </c>
      <c r="AF159" s="1022"/>
      <c r="AG159" s="124">
        <v>45</v>
      </c>
      <c r="AH159" s="124">
        <f>W159+Y159+AA159+AC159+AE159</f>
        <v>811</v>
      </c>
      <c r="AI159" s="124">
        <f>X159+Z159+AB159+AD159+AG159</f>
        <v>384</v>
      </c>
      <c r="AJ159" s="727">
        <v>32</v>
      </c>
      <c r="AK159" s="727"/>
      <c r="AL159" s="727">
        <v>20</v>
      </c>
      <c r="AM159" s="727">
        <v>13</v>
      </c>
      <c r="AN159" s="1016"/>
      <c r="AO159" s="754">
        <v>10</v>
      </c>
      <c r="AP159" s="524"/>
      <c r="AQ159" s="531" t="s">
        <v>235</v>
      </c>
      <c r="AR159" s="124">
        <v>97</v>
      </c>
      <c r="AS159" s="124">
        <v>94</v>
      </c>
      <c r="AT159" s="124">
        <v>94</v>
      </c>
      <c r="AU159" s="124">
        <v>87</v>
      </c>
      <c r="AV159" s="124">
        <v>84</v>
      </c>
      <c r="AW159" s="124">
        <f t="shared" si="115"/>
        <v>456</v>
      </c>
      <c r="AX159" s="727">
        <v>30</v>
      </c>
      <c r="AY159" s="727">
        <v>25</v>
      </c>
      <c r="AZ159" s="124">
        <v>370</v>
      </c>
      <c r="BA159" s="124">
        <v>238</v>
      </c>
      <c r="BB159" s="124">
        <f t="shared" si="125"/>
        <v>608</v>
      </c>
      <c r="BC159" s="325">
        <v>111</v>
      </c>
      <c r="BD159" s="726"/>
      <c r="BE159" s="336" t="s">
        <v>235</v>
      </c>
      <c r="BF159" s="119">
        <v>301</v>
      </c>
      <c r="BG159" s="119">
        <v>137</v>
      </c>
      <c r="BH159" s="119">
        <v>62</v>
      </c>
      <c r="BI159" s="119">
        <v>14</v>
      </c>
      <c r="BJ159" s="337">
        <v>40</v>
      </c>
    </row>
    <row r="160" spans="1:65" ht="14.15" customHeight="1">
      <c r="A160" s="527" t="s">
        <v>236</v>
      </c>
      <c r="B160" s="528">
        <v>1461</v>
      </c>
      <c r="C160" s="528">
        <v>725</v>
      </c>
      <c r="D160" s="528">
        <v>1284</v>
      </c>
      <c r="E160" s="528">
        <v>622</v>
      </c>
      <c r="F160" s="528">
        <v>1256</v>
      </c>
      <c r="G160" s="528">
        <v>655</v>
      </c>
      <c r="H160" s="528">
        <v>1065</v>
      </c>
      <c r="I160" s="528">
        <v>554</v>
      </c>
      <c r="J160" s="529">
        <v>997</v>
      </c>
      <c r="K160" s="269"/>
      <c r="L160" s="124">
        <v>502</v>
      </c>
      <c r="M160" s="124">
        <f t="shared" si="126"/>
        <v>6063</v>
      </c>
      <c r="N160" s="530">
        <f>+C160+E160+G160+I160+L160</f>
        <v>3058</v>
      </c>
      <c r="O160" s="124"/>
      <c r="P160" s="1022"/>
      <c r="Q160" s="124"/>
      <c r="R160" s="124"/>
      <c r="S160" s="1015"/>
      <c r="T160" s="325"/>
      <c r="U160" s="524"/>
      <c r="V160" s="531" t="s">
        <v>236</v>
      </c>
      <c r="W160" s="124">
        <v>216</v>
      </c>
      <c r="X160" s="124">
        <v>106</v>
      </c>
      <c r="Y160" s="124">
        <v>173</v>
      </c>
      <c r="Z160" s="124">
        <v>88</v>
      </c>
      <c r="AA160" s="124">
        <v>230</v>
      </c>
      <c r="AB160" s="124">
        <v>109</v>
      </c>
      <c r="AC160" s="124">
        <v>159</v>
      </c>
      <c r="AD160" s="124">
        <v>90</v>
      </c>
      <c r="AE160" s="124">
        <v>147</v>
      </c>
      <c r="AF160" s="1022"/>
      <c r="AG160" s="124">
        <v>62</v>
      </c>
      <c r="AH160" s="124">
        <f>W160+Y160+AA160+AC160+AE160</f>
        <v>925</v>
      </c>
      <c r="AI160" s="124">
        <f>X160+Z160+AB160+AD160+AG160</f>
        <v>455</v>
      </c>
      <c r="AJ160" s="124"/>
      <c r="AK160" s="1022"/>
      <c r="AL160" s="124"/>
      <c r="AM160" s="124"/>
      <c r="AN160" s="1015"/>
      <c r="AO160" s="325"/>
      <c r="AP160" s="524"/>
      <c r="AQ160" s="531" t="s">
        <v>236</v>
      </c>
      <c r="AR160" s="124">
        <v>37</v>
      </c>
      <c r="AS160" s="124">
        <v>37</v>
      </c>
      <c r="AT160" s="124">
        <v>39</v>
      </c>
      <c r="AU160" s="124">
        <v>34</v>
      </c>
      <c r="AV160" s="124">
        <v>34</v>
      </c>
      <c r="AW160" s="124">
        <f t="shared" si="115"/>
        <v>181</v>
      </c>
      <c r="AX160" s="124"/>
      <c r="AY160" s="124"/>
      <c r="AZ160" s="124">
        <v>115</v>
      </c>
      <c r="BA160" s="124">
        <v>42</v>
      </c>
      <c r="BB160" s="124">
        <f t="shared" si="125"/>
        <v>157</v>
      </c>
      <c r="BC160" s="325">
        <v>43</v>
      </c>
      <c r="BD160" s="726"/>
      <c r="BE160" s="336" t="s">
        <v>236</v>
      </c>
      <c r="BF160" s="119">
        <v>155</v>
      </c>
      <c r="BG160" s="119">
        <v>80</v>
      </c>
      <c r="BH160" s="119"/>
      <c r="BI160" s="119">
        <v>10</v>
      </c>
      <c r="BJ160" s="337">
        <v>5</v>
      </c>
    </row>
    <row r="161" spans="1:62" ht="14.15" customHeight="1">
      <c r="A161" s="534" t="s">
        <v>113</v>
      </c>
      <c r="B161" s="528"/>
      <c r="C161" s="528"/>
      <c r="D161" s="528"/>
      <c r="E161" s="528"/>
      <c r="F161" s="528"/>
      <c r="G161" s="528"/>
      <c r="H161" s="528"/>
      <c r="I161" s="528"/>
      <c r="J161" s="529"/>
      <c r="K161" s="269"/>
      <c r="L161" s="124"/>
      <c r="M161" s="124"/>
      <c r="N161" s="530"/>
      <c r="O161" s="727"/>
      <c r="P161" s="727"/>
      <c r="Q161" s="727"/>
      <c r="R161" s="727"/>
      <c r="S161" s="1016"/>
      <c r="T161" s="754"/>
      <c r="U161" s="524"/>
      <c r="V161" s="525" t="s">
        <v>113</v>
      </c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027"/>
      <c r="AG161" s="116"/>
      <c r="AH161" s="124"/>
      <c r="AI161" s="124"/>
      <c r="AJ161" s="124"/>
      <c r="AK161" s="1022"/>
      <c r="AL161" s="124"/>
      <c r="AM161" s="124"/>
      <c r="AN161" s="1015"/>
      <c r="AO161" s="325"/>
      <c r="AP161" s="524"/>
      <c r="AQ161" s="525" t="s">
        <v>113</v>
      </c>
      <c r="AR161" s="116"/>
      <c r="AS161" s="116"/>
      <c r="AT161" s="116"/>
      <c r="AU161" s="116"/>
      <c r="AV161" s="116"/>
      <c r="AW161" s="124">
        <f t="shared" si="115"/>
        <v>0</v>
      </c>
      <c r="AX161" s="124"/>
      <c r="AY161" s="124"/>
      <c r="AZ161" s="116"/>
      <c r="BA161" s="116"/>
      <c r="BB161" s="124"/>
      <c r="BC161" s="346"/>
      <c r="BD161" s="535"/>
      <c r="BE161" s="334" t="s">
        <v>113</v>
      </c>
      <c r="BF161" s="119"/>
      <c r="BG161" s="119"/>
      <c r="BH161" s="119"/>
      <c r="BI161" s="119"/>
      <c r="BJ161" s="337"/>
    </row>
    <row r="162" spans="1:62" ht="14.15" customHeight="1">
      <c r="A162" s="527" t="s">
        <v>114</v>
      </c>
      <c r="B162" s="528">
        <v>1072</v>
      </c>
      <c r="C162" s="528">
        <v>525</v>
      </c>
      <c r="D162" s="528">
        <v>889</v>
      </c>
      <c r="E162" s="528">
        <v>438</v>
      </c>
      <c r="F162" s="528">
        <v>756</v>
      </c>
      <c r="G162" s="528">
        <v>391</v>
      </c>
      <c r="H162" s="528">
        <v>626</v>
      </c>
      <c r="I162" s="528">
        <v>297</v>
      </c>
      <c r="J162" s="529">
        <v>442</v>
      </c>
      <c r="K162" s="269"/>
      <c r="L162" s="124">
        <v>217</v>
      </c>
      <c r="M162" s="124">
        <f t="shared" ref="M162:M168" si="127">B162+D162+F162+H162+J162</f>
        <v>3785</v>
      </c>
      <c r="N162" s="530">
        <f t="shared" ref="N162:N168" si="128">C162+E162+G162+I162+L162</f>
        <v>1868</v>
      </c>
      <c r="O162" s="124"/>
      <c r="P162" s="1022"/>
      <c r="Q162" s="124"/>
      <c r="R162" s="124"/>
      <c r="S162" s="1015"/>
      <c r="T162" s="325"/>
      <c r="U162" s="524"/>
      <c r="V162" s="531" t="s">
        <v>114</v>
      </c>
      <c r="W162" s="124">
        <v>107</v>
      </c>
      <c r="X162" s="124">
        <v>46</v>
      </c>
      <c r="Y162" s="124">
        <v>112</v>
      </c>
      <c r="Z162" s="124">
        <v>56</v>
      </c>
      <c r="AA162" s="124">
        <v>82</v>
      </c>
      <c r="AB162" s="124">
        <v>43</v>
      </c>
      <c r="AC162" s="124">
        <v>71</v>
      </c>
      <c r="AD162" s="124">
        <v>23</v>
      </c>
      <c r="AE162" s="124">
        <v>18</v>
      </c>
      <c r="AF162" s="1022"/>
      <c r="AG162" s="124">
        <v>10</v>
      </c>
      <c r="AH162" s="124">
        <f t="shared" ref="AH162:AH168" si="129">W162+Y162+AA162+AC162+AE162</f>
        <v>390</v>
      </c>
      <c r="AI162" s="124">
        <f t="shared" ref="AI162:AI168" si="130">X162+Z162+AB162+AD162+AG162</f>
        <v>178</v>
      </c>
      <c r="AJ162" s="124"/>
      <c r="AK162" s="1022"/>
      <c r="AL162" s="124"/>
      <c r="AM162" s="124"/>
      <c r="AN162" s="1015"/>
      <c r="AO162" s="325"/>
      <c r="AP162" s="524"/>
      <c r="AQ162" s="531" t="s">
        <v>114</v>
      </c>
      <c r="AR162" s="124">
        <v>27</v>
      </c>
      <c r="AS162" s="124">
        <v>27</v>
      </c>
      <c r="AT162" s="124">
        <v>26</v>
      </c>
      <c r="AU162" s="124">
        <v>23</v>
      </c>
      <c r="AV162" s="124">
        <v>20</v>
      </c>
      <c r="AW162" s="124">
        <f t="shared" si="115"/>
        <v>123</v>
      </c>
      <c r="AX162" s="727"/>
      <c r="AY162" s="727"/>
      <c r="AZ162" s="124">
        <v>93</v>
      </c>
      <c r="BA162" s="124">
        <v>8</v>
      </c>
      <c r="BB162" s="124">
        <f t="shared" si="125"/>
        <v>101</v>
      </c>
      <c r="BC162" s="325">
        <v>26</v>
      </c>
      <c r="BD162" s="535"/>
      <c r="BE162" s="336" t="s">
        <v>237</v>
      </c>
      <c r="BF162" s="119">
        <v>107</v>
      </c>
      <c r="BG162" s="119">
        <v>72</v>
      </c>
      <c r="BH162" s="119"/>
      <c r="BI162" s="119">
        <v>7</v>
      </c>
      <c r="BJ162" s="337"/>
    </row>
    <row r="163" spans="1:62" ht="14.15" customHeight="1">
      <c r="A163" s="527" t="s">
        <v>115</v>
      </c>
      <c r="B163" s="528">
        <v>877</v>
      </c>
      <c r="C163" s="528">
        <v>408</v>
      </c>
      <c r="D163" s="528">
        <v>856</v>
      </c>
      <c r="E163" s="528">
        <v>436</v>
      </c>
      <c r="F163" s="528">
        <v>723</v>
      </c>
      <c r="G163" s="528">
        <v>342</v>
      </c>
      <c r="H163" s="528">
        <v>661</v>
      </c>
      <c r="I163" s="528">
        <v>323</v>
      </c>
      <c r="J163" s="529">
        <v>504</v>
      </c>
      <c r="K163" s="269"/>
      <c r="L163" s="124">
        <v>258</v>
      </c>
      <c r="M163" s="124">
        <f t="shared" si="127"/>
        <v>3621</v>
      </c>
      <c r="N163" s="530">
        <f t="shared" si="128"/>
        <v>1767</v>
      </c>
      <c r="O163" s="126"/>
      <c r="P163" s="126"/>
      <c r="Q163" s="126"/>
      <c r="R163" s="126"/>
      <c r="S163" s="1025"/>
      <c r="T163" s="257"/>
      <c r="U163" s="524"/>
      <c r="V163" s="531" t="s">
        <v>115</v>
      </c>
      <c r="W163" s="124">
        <v>62</v>
      </c>
      <c r="X163" s="124">
        <v>30</v>
      </c>
      <c r="Y163" s="124">
        <v>65</v>
      </c>
      <c r="Z163" s="124">
        <v>32</v>
      </c>
      <c r="AA163" s="124">
        <v>67</v>
      </c>
      <c r="AB163" s="124">
        <v>24</v>
      </c>
      <c r="AC163" s="124">
        <v>38</v>
      </c>
      <c r="AD163" s="124">
        <v>19</v>
      </c>
      <c r="AE163" s="124">
        <v>19</v>
      </c>
      <c r="AF163" s="1022"/>
      <c r="AG163" s="124">
        <v>10</v>
      </c>
      <c r="AH163" s="124">
        <f t="shared" si="129"/>
        <v>251</v>
      </c>
      <c r="AI163" s="124">
        <f t="shared" si="130"/>
        <v>115</v>
      </c>
      <c r="AJ163" s="124"/>
      <c r="AK163" s="1022"/>
      <c r="AL163" s="124"/>
      <c r="AM163" s="124"/>
      <c r="AN163" s="1015"/>
      <c r="AO163" s="325"/>
      <c r="AP163" s="524"/>
      <c r="AQ163" s="531" t="s">
        <v>115</v>
      </c>
      <c r="AR163" s="124">
        <v>19</v>
      </c>
      <c r="AS163" s="124">
        <v>19</v>
      </c>
      <c r="AT163" s="124">
        <v>19</v>
      </c>
      <c r="AU163" s="124">
        <v>18</v>
      </c>
      <c r="AV163" s="124">
        <v>15</v>
      </c>
      <c r="AW163" s="124">
        <f t="shared" si="115"/>
        <v>90</v>
      </c>
      <c r="AX163" s="727"/>
      <c r="AY163" s="727"/>
      <c r="AZ163" s="124">
        <v>93</v>
      </c>
      <c r="BA163" s="124">
        <v>17</v>
      </c>
      <c r="BB163" s="124">
        <f t="shared" si="125"/>
        <v>110</v>
      </c>
      <c r="BC163" s="325">
        <v>15</v>
      </c>
      <c r="BD163" s="535"/>
      <c r="BE163" s="336" t="s">
        <v>238</v>
      </c>
      <c r="BF163" s="119">
        <v>125</v>
      </c>
      <c r="BG163" s="119">
        <v>90</v>
      </c>
      <c r="BH163" s="119"/>
      <c r="BI163" s="119">
        <v>8</v>
      </c>
      <c r="BJ163" s="337"/>
    </row>
    <row r="164" spans="1:62" ht="14.15" customHeight="1">
      <c r="A164" s="527" t="s">
        <v>116</v>
      </c>
      <c r="B164" s="528">
        <v>1302</v>
      </c>
      <c r="C164" s="528">
        <v>645</v>
      </c>
      <c r="D164" s="528">
        <v>1116</v>
      </c>
      <c r="E164" s="528">
        <v>560</v>
      </c>
      <c r="F164" s="528">
        <v>1124</v>
      </c>
      <c r="G164" s="528">
        <v>557</v>
      </c>
      <c r="H164" s="528">
        <v>1114</v>
      </c>
      <c r="I164" s="528">
        <v>542</v>
      </c>
      <c r="J164" s="529">
        <v>810</v>
      </c>
      <c r="K164" s="269"/>
      <c r="L164" s="124">
        <v>413</v>
      </c>
      <c r="M164" s="124">
        <f t="shared" si="127"/>
        <v>5466</v>
      </c>
      <c r="N164" s="530">
        <f t="shared" si="128"/>
        <v>2717</v>
      </c>
      <c r="O164" s="126"/>
      <c r="P164" s="126"/>
      <c r="Q164" s="126"/>
      <c r="R164" s="126"/>
      <c r="S164" s="1025"/>
      <c r="T164" s="257"/>
      <c r="U164" s="524"/>
      <c r="V164" s="531" t="s">
        <v>116</v>
      </c>
      <c r="W164" s="124">
        <v>128</v>
      </c>
      <c r="X164" s="124">
        <v>56</v>
      </c>
      <c r="Y164" s="124">
        <v>120</v>
      </c>
      <c r="Z164" s="124">
        <v>46</v>
      </c>
      <c r="AA164" s="124">
        <v>175</v>
      </c>
      <c r="AB164" s="124">
        <v>71</v>
      </c>
      <c r="AC164" s="124">
        <v>146</v>
      </c>
      <c r="AD164" s="124">
        <v>73</v>
      </c>
      <c r="AE164" s="124">
        <v>45</v>
      </c>
      <c r="AF164" s="1022"/>
      <c r="AG164" s="124">
        <v>16</v>
      </c>
      <c r="AH164" s="124">
        <f t="shared" si="129"/>
        <v>614</v>
      </c>
      <c r="AI164" s="124">
        <f t="shared" si="130"/>
        <v>262</v>
      </c>
      <c r="AJ164" s="124"/>
      <c r="AK164" s="1022"/>
      <c r="AL164" s="124"/>
      <c r="AM164" s="124"/>
      <c r="AN164" s="1015"/>
      <c r="AO164" s="325"/>
      <c r="AP164" s="524"/>
      <c r="AQ164" s="531" t="s">
        <v>116</v>
      </c>
      <c r="AR164" s="124">
        <v>31</v>
      </c>
      <c r="AS164" s="124">
        <v>31</v>
      </c>
      <c r="AT164" s="124">
        <v>32</v>
      </c>
      <c r="AU164" s="124">
        <v>33</v>
      </c>
      <c r="AV164" s="124">
        <v>31</v>
      </c>
      <c r="AW164" s="124">
        <f t="shared" si="115"/>
        <v>158</v>
      </c>
      <c r="AX164" s="727"/>
      <c r="AY164" s="727"/>
      <c r="AZ164" s="124">
        <v>107</v>
      </c>
      <c r="BA164" s="124">
        <v>54</v>
      </c>
      <c r="BB164" s="124">
        <f t="shared" si="125"/>
        <v>161</v>
      </c>
      <c r="BC164" s="325">
        <v>35</v>
      </c>
      <c r="BD164" s="535"/>
      <c r="BE164" s="336" t="s">
        <v>239</v>
      </c>
      <c r="BF164" s="119">
        <v>127</v>
      </c>
      <c r="BG164" s="119">
        <v>70</v>
      </c>
      <c r="BH164" s="119"/>
      <c r="BI164" s="119">
        <v>2</v>
      </c>
      <c r="BJ164" s="337"/>
    </row>
    <row r="165" spans="1:62" ht="14.15" customHeight="1">
      <c r="A165" s="527" t="s">
        <v>117</v>
      </c>
      <c r="B165" s="528">
        <v>851</v>
      </c>
      <c r="C165" s="528">
        <v>434</v>
      </c>
      <c r="D165" s="528">
        <v>614</v>
      </c>
      <c r="E165" s="528">
        <v>291</v>
      </c>
      <c r="F165" s="528">
        <v>728</v>
      </c>
      <c r="G165" s="528">
        <v>358</v>
      </c>
      <c r="H165" s="528">
        <v>661</v>
      </c>
      <c r="I165" s="528">
        <v>332</v>
      </c>
      <c r="J165" s="529">
        <v>667</v>
      </c>
      <c r="K165" s="269"/>
      <c r="L165" s="124">
        <v>348</v>
      </c>
      <c r="M165" s="124">
        <f t="shared" si="127"/>
        <v>3521</v>
      </c>
      <c r="N165" s="530">
        <f t="shared" si="128"/>
        <v>1763</v>
      </c>
      <c r="O165" s="124"/>
      <c r="P165" s="1022"/>
      <c r="Q165" s="124"/>
      <c r="R165" s="124"/>
      <c r="S165" s="1015"/>
      <c r="T165" s="325"/>
      <c r="U165" s="524"/>
      <c r="V165" s="531" t="s">
        <v>117</v>
      </c>
      <c r="W165" s="124">
        <v>99</v>
      </c>
      <c r="X165" s="124">
        <v>44</v>
      </c>
      <c r="Y165" s="124">
        <v>53</v>
      </c>
      <c r="Z165" s="124">
        <v>17</v>
      </c>
      <c r="AA165" s="124">
        <v>67</v>
      </c>
      <c r="AB165" s="124">
        <v>29</v>
      </c>
      <c r="AC165" s="124">
        <v>87</v>
      </c>
      <c r="AD165" s="124">
        <v>35</v>
      </c>
      <c r="AE165" s="124">
        <v>21</v>
      </c>
      <c r="AF165" s="1022"/>
      <c r="AG165" s="124">
        <v>13</v>
      </c>
      <c r="AH165" s="124">
        <f t="shared" si="129"/>
        <v>327</v>
      </c>
      <c r="AI165" s="124">
        <f t="shared" si="130"/>
        <v>138</v>
      </c>
      <c r="AJ165" s="124"/>
      <c r="AK165" s="1022"/>
      <c r="AL165" s="124"/>
      <c r="AM165" s="124"/>
      <c r="AN165" s="1015"/>
      <c r="AO165" s="325"/>
      <c r="AP165" s="524"/>
      <c r="AQ165" s="531" t="s">
        <v>117</v>
      </c>
      <c r="AR165" s="124">
        <v>18</v>
      </c>
      <c r="AS165" s="124">
        <v>17</v>
      </c>
      <c r="AT165" s="124">
        <v>18</v>
      </c>
      <c r="AU165" s="124">
        <v>17</v>
      </c>
      <c r="AV165" s="124">
        <v>19</v>
      </c>
      <c r="AW165" s="124">
        <f t="shared" si="115"/>
        <v>89</v>
      </c>
      <c r="AX165" s="124"/>
      <c r="AY165" s="124"/>
      <c r="AZ165" s="124">
        <v>96</v>
      </c>
      <c r="BA165" s="124">
        <v>7</v>
      </c>
      <c r="BB165" s="124">
        <f t="shared" si="125"/>
        <v>103</v>
      </c>
      <c r="BC165" s="325">
        <v>15</v>
      </c>
      <c r="BD165" s="535"/>
      <c r="BE165" s="336" t="s">
        <v>240</v>
      </c>
      <c r="BF165" s="119">
        <v>79</v>
      </c>
      <c r="BG165" s="119">
        <v>37</v>
      </c>
      <c r="BH165" s="119"/>
      <c r="BI165" s="124">
        <v>5</v>
      </c>
      <c r="BJ165" s="337">
        <v>9</v>
      </c>
    </row>
    <row r="166" spans="1:62" ht="14.15" customHeight="1">
      <c r="A166" s="527" t="s">
        <v>118</v>
      </c>
      <c r="B166" s="528">
        <v>569</v>
      </c>
      <c r="C166" s="528">
        <v>271</v>
      </c>
      <c r="D166" s="528">
        <v>523</v>
      </c>
      <c r="E166" s="528">
        <v>271</v>
      </c>
      <c r="F166" s="528">
        <v>505</v>
      </c>
      <c r="G166" s="528">
        <v>256</v>
      </c>
      <c r="H166" s="528">
        <v>455</v>
      </c>
      <c r="I166" s="528">
        <v>213</v>
      </c>
      <c r="J166" s="529">
        <v>333</v>
      </c>
      <c r="K166" s="269"/>
      <c r="L166" s="124">
        <v>163</v>
      </c>
      <c r="M166" s="124">
        <f t="shared" si="127"/>
        <v>2385</v>
      </c>
      <c r="N166" s="530">
        <f t="shared" si="128"/>
        <v>1174</v>
      </c>
      <c r="O166" s="124"/>
      <c r="P166" s="1022"/>
      <c r="Q166" s="124"/>
      <c r="R166" s="124"/>
      <c r="S166" s="1015"/>
      <c r="T166" s="325"/>
      <c r="U166" s="524"/>
      <c r="V166" s="531" t="s">
        <v>118</v>
      </c>
      <c r="W166" s="124">
        <v>54</v>
      </c>
      <c r="X166" s="124">
        <v>23</v>
      </c>
      <c r="Y166" s="124">
        <v>59</v>
      </c>
      <c r="Z166" s="124">
        <v>28</v>
      </c>
      <c r="AA166" s="124">
        <v>56</v>
      </c>
      <c r="AB166" s="124">
        <v>26</v>
      </c>
      <c r="AC166" s="124">
        <v>55</v>
      </c>
      <c r="AD166" s="124">
        <v>27</v>
      </c>
      <c r="AE166" s="124">
        <v>17</v>
      </c>
      <c r="AF166" s="1022"/>
      <c r="AG166" s="124">
        <v>10</v>
      </c>
      <c r="AH166" s="124">
        <f t="shared" si="129"/>
        <v>241</v>
      </c>
      <c r="AI166" s="124">
        <f t="shared" si="130"/>
        <v>114</v>
      </c>
      <c r="AJ166" s="124"/>
      <c r="AK166" s="1022"/>
      <c r="AL166" s="124"/>
      <c r="AM166" s="124"/>
      <c r="AN166" s="1015"/>
      <c r="AO166" s="325"/>
      <c r="AP166" s="524"/>
      <c r="AQ166" s="531" t="s">
        <v>118</v>
      </c>
      <c r="AR166" s="124">
        <v>16</v>
      </c>
      <c r="AS166" s="124">
        <v>15</v>
      </c>
      <c r="AT166" s="124">
        <v>15</v>
      </c>
      <c r="AU166" s="124">
        <v>15</v>
      </c>
      <c r="AV166" s="124">
        <v>12</v>
      </c>
      <c r="AW166" s="124">
        <f t="shared" si="115"/>
        <v>73</v>
      </c>
      <c r="AX166" s="124"/>
      <c r="AY166" s="124"/>
      <c r="AZ166" s="124">
        <v>54</v>
      </c>
      <c r="BA166" s="124">
        <v>9</v>
      </c>
      <c r="BB166" s="124">
        <f t="shared" si="125"/>
        <v>63</v>
      </c>
      <c r="BC166" s="325">
        <v>14</v>
      </c>
      <c r="BD166" s="535"/>
      <c r="BE166" s="336" t="s">
        <v>241</v>
      </c>
      <c r="BF166" s="119">
        <v>67</v>
      </c>
      <c r="BG166" s="119">
        <v>37</v>
      </c>
      <c r="BH166" s="119"/>
      <c r="BI166" s="119">
        <v>1</v>
      </c>
      <c r="BJ166" s="337"/>
    </row>
    <row r="167" spans="1:62" ht="14.15" customHeight="1">
      <c r="A167" s="527" t="s">
        <v>119</v>
      </c>
      <c r="B167" s="528">
        <v>980</v>
      </c>
      <c r="C167" s="528">
        <v>440</v>
      </c>
      <c r="D167" s="528">
        <v>834</v>
      </c>
      <c r="E167" s="528">
        <v>423</v>
      </c>
      <c r="F167" s="528">
        <v>858</v>
      </c>
      <c r="G167" s="528">
        <v>399</v>
      </c>
      <c r="H167" s="528">
        <v>746</v>
      </c>
      <c r="I167" s="528">
        <v>391</v>
      </c>
      <c r="J167" s="529">
        <v>609</v>
      </c>
      <c r="K167" s="269"/>
      <c r="L167" s="124">
        <v>307</v>
      </c>
      <c r="M167" s="124">
        <f t="shared" si="127"/>
        <v>4027</v>
      </c>
      <c r="N167" s="530">
        <f t="shared" si="128"/>
        <v>1960</v>
      </c>
      <c r="O167" s="124"/>
      <c r="P167" s="1022"/>
      <c r="Q167" s="124"/>
      <c r="R167" s="124"/>
      <c r="S167" s="1015"/>
      <c r="T167" s="325"/>
      <c r="U167" s="524"/>
      <c r="V167" s="531" t="s">
        <v>119</v>
      </c>
      <c r="W167" s="124">
        <v>62</v>
      </c>
      <c r="X167" s="124">
        <v>26</v>
      </c>
      <c r="Y167" s="124">
        <v>72</v>
      </c>
      <c r="Z167" s="124">
        <v>38</v>
      </c>
      <c r="AA167" s="124">
        <v>72</v>
      </c>
      <c r="AB167" s="124">
        <v>31</v>
      </c>
      <c r="AC167" s="124">
        <v>56</v>
      </c>
      <c r="AD167" s="124">
        <v>30</v>
      </c>
      <c r="AE167" s="124">
        <v>5</v>
      </c>
      <c r="AF167" s="1022"/>
      <c r="AG167" s="124">
        <v>3</v>
      </c>
      <c r="AH167" s="124">
        <f t="shared" si="129"/>
        <v>267</v>
      </c>
      <c r="AI167" s="124">
        <f t="shared" si="130"/>
        <v>128</v>
      </c>
      <c r="AJ167" s="124"/>
      <c r="AK167" s="1022"/>
      <c r="AL167" s="124"/>
      <c r="AM167" s="124"/>
      <c r="AN167" s="1015"/>
      <c r="AO167" s="325"/>
      <c r="AP167" s="524"/>
      <c r="AQ167" s="531" t="s">
        <v>119</v>
      </c>
      <c r="AR167" s="124">
        <v>19</v>
      </c>
      <c r="AS167" s="124">
        <v>21</v>
      </c>
      <c r="AT167" s="124">
        <v>21</v>
      </c>
      <c r="AU167" s="124">
        <v>19</v>
      </c>
      <c r="AV167" s="124">
        <v>15</v>
      </c>
      <c r="AW167" s="124">
        <f t="shared" si="115"/>
        <v>95</v>
      </c>
      <c r="AX167" s="124"/>
      <c r="AY167" s="124"/>
      <c r="AZ167" s="124">
        <v>65</v>
      </c>
      <c r="BA167" s="124">
        <v>16</v>
      </c>
      <c r="BB167" s="124">
        <f t="shared" si="125"/>
        <v>81</v>
      </c>
      <c r="BC167" s="325">
        <v>19</v>
      </c>
      <c r="BD167" s="535"/>
      <c r="BE167" s="336" t="s">
        <v>242</v>
      </c>
      <c r="BF167" s="119">
        <v>103</v>
      </c>
      <c r="BG167" s="119">
        <v>65</v>
      </c>
      <c r="BH167" s="119"/>
      <c r="BI167" s="119">
        <v>23</v>
      </c>
      <c r="BJ167" s="337"/>
    </row>
    <row r="168" spans="1:62" ht="14.15" customHeight="1">
      <c r="A168" s="527" t="s">
        <v>120</v>
      </c>
      <c r="B168" s="528">
        <v>470</v>
      </c>
      <c r="C168" s="528">
        <v>219</v>
      </c>
      <c r="D168" s="528">
        <v>468</v>
      </c>
      <c r="E168" s="528">
        <v>217</v>
      </c>
      <c r="F168" s="528">
        <v>426</v>
      </c>
      <c r="G168" s="528">
        <v>219</v>
      </c>
      <c r="H168" s="528">
        <v>367</v>
      </c>
      <c r="I168" s="528">
        <v>181</v>
      </c>
      <c r="J168" s="529">
        <v>365</v>
      </c>
      <c r="K168" s="269"/>
      <c r="L168" s="124">
        <v>187</v>
      </c>
      <c r="M168" s="124">
        <f t="shared" si="127"/>
        <v>2096</v>
      </c>
      <c r="N168" s="530">
        <f t="shared" si="128"/>
        <v>1023</v>
      </c>
      <c r="O168" s="124"/>
      <c r="P168" s="1022"/>
      <c r="Q168" s="124"/>
      <c r="R168" s="124"/>
      <c r="S168" s="1015"/>
      <c r="T168" s="325"/>
      <c r="U168" s="524"/>
      <c r="V168" s="531" t="s">
        <v>120</v>
      </c>
      <c r="W168" s="124">
        <v>23</v>
      </c>
      <c r="X168" s="124">
        <v>7</v>
      </c>
      <c r="Y168" s="124">
        <v>52</v>
      </c>
      <c r="Z168" s="124">
        <v>19</v>
      </c>
      <c r="AA168" s="124">
        <v>35</v>
      </c>
      <c r="AB168" s="124">
        <v>12</v>
      </c>
      <c r="AC168" s="124">
        <v>34</v>
      </c>
      <c r="AD168" s="124">
        <v>17</v>
      </c>
      <c r="AE168" s="124">
        <v>43</v>
      </c>
      <c r="AF168" s="1022"/>
      <c r="AG168" s="124">
        <v>21</v>
      </c>
      <c r="AH168" s="124">
        <f t="shared" si="129"/>
        <v>187</v>
      </c>
      <c r="AI168" s="124">
        <f t="shared" si="130"/>
        <v>76</v>
      </c>
      <c r="AJ168" s="124"/>
      <c r="AK168" s="1022"/>
      <c r="AL168" s="124"/>
      <c r="AM168" s="124"/>
      <c r="AN168" s="1015"/>
      <c r="AO168" s="325"/>
      <c r="AP168" s="524"/>
      <c r="AQ168" s="531" t="s">
        <v>120</v>
      </c>
      <c r="AR168" s="124">
        <v>10</v>
      </c>
      <c r="AS168" s="124">
        <v>10</v>
      </c>
      <c r="AT168" s="124">
        <v>10</v>
      </c>
      <c r="AU168" s="124">
        <v>10</v>
      </c>
      <c r="AV168" s="124">
        <v>9</v>
      </c>
      <c r="AW168" s="124">
        <f t="shared" si="115"/>
        <v>49</v>
      </c>
      <c r="AX168" s="124"/>
      <c r="AY168" s="124"/>
      <c r="AZ168" s="124">
        <v>39</v>
      </c>
      <c r="BA168" s="124">
        <v>7</v>
      </c>
      <c r="BB168" s="124">
        <f t="shared" si="125"/>
        <v>46</v>
      </c>
      <c r="BC168" s="325">
        <v>8</v>
      </c>
      <c r="BD168" s="535"/>
      <c r="BE168" s="336" t="s">
        <v>243</v>
      </c>
      <c r="BF168" s="119">
        <v>44</v>
      </c>
      <c r="BG168" s="119">
        <v>28</v>
      </c>
      <c r="BH168" s="119"/>
      <c r="BI168" s="119">
        <v>10</v>
      </c>
      <c r="BJ168" s="337"/>
    </row>
    <row r="169" spans="1:62" ht="14.15" customHeight="1">
      <c r="A169" s="525" t="s">
        <v>121</v>
      </c>
      <c r="B169" s="578"/>
      <c r="C169" s="578"/>
      <c r="D169" s="578"/>
      <c r="E169" s="578"/>
      <c r="F169" s="578"/>
      <c r="G169" s="578"/>
      <c r="H169" s="578"/>
      <c r="I169" s="578"/>
      <c r="J169" s="536"/>
      <c r="K169" s="269"/>
      <c r="L169" s="269"/>
      <c r="M169" s="536"/>
      <c r="N169" s="541"/>
      <c r="O169" s="124"/>
      <c r="P169" s="1022"/>
      <c r="Q169" s="124"/>
      <c r="R169" s="124"/>
      <c r="S169" s="1015"/>
      <c r="T169" s="325"/>
      <c r="U169" s="524"/>
      <c r="V169" s="525" t="s">
        <v>121</v>
      </c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027"/>
      <c r="AG169" s="116"/>
      <c r="AH169" s="124"/>
      <c r="AI169" s="124"/>
      <c r="AJ169" s="124"/>
      <c r="AK169" s="1022"/>
      <c r="AL169" s="124"/>
      <c r="AM169" s="124"/>
      <c r="AN169" s="1015"/>
      <c r="AO169" s="325"/>
      <c r="AP169" s="524"/>
      <c r="AQ169" s="525" t="s">
        <v>121</v>
      </c>
      <c r="AR169" s="116"/>
      <c r="AS169" s="116"/>
      <c r="AT169" s="116"/>
      <c r="AU169" s="116"/>
      <c r="AV169" s="116"/>
      <c r="AW169" s="124"/>
      <c r="AX169" s="124"/>
      <c r="AY169" s="124"/>
      <c r="AZ169" s="116"/>
      <c r="BA169" s="116"/>
      <c r="BB169" s="124"/>
      <c r="BC169" s="346"/>
      <c r="BD169" s="535"/>
      <c r="BE169" s="334" t="s">
        <v>121</v>
      </c>
      <c r="BF169" s="119"/>
      <c r="BG169" s="119"/>
      <c r="BH169" s="119"/>
      <c r="BI169" s="119"/>
      <c r="BJ169" s="337"/>
    </row>
    <row r="170" spans="1:62" ht="14.15" customHeight="1">
      <c r="A170" s="537" t="s">
        <v>122</v>
      </c>
      <c r="B170" s="119">
        <v>4693</v>
      </c>
      <c r="C170" s="119">
        <v>2309</v>
      </c>
      <c r="D170" s="119">
        <v>4090</v>
      </c>
      <c r="E170" s="119">
        <v>1903</v>
      </c>
      <c r="F170" s="119">
        <v>3610</v>
      </c>
      <c r="G170" s="119">
        <v>1741</v>
      </c>
      <c r="H170" s="119">
        <v>2756</v>
      </c>
      <c r="I170" s="119">
        <v>1331</v>
      </c>
      <c r="J170" s="532">
        <v>2084</v>
      </c>
      <c r="K170" s="1041"/>
      <c r="L170" s="119">
        <v>1065</v>
      </c>
      <c r="M170" s="119">
        <v>17233</v>
      </c>
      <c r="N170" s="579">
        <v>8349</v>
      </c>
      <c r="O170" s="126">
        <v>50</v>
      </c>
      <c r="P170" s="126"/>
      <c r="Q170" s="126">
        <v>31</v>
      </c>
      <c r="R170" s="126">
        <v>48</v>
      </c>
      <c r="S170" s="1025"/>
      <c r="T170" s="257">
        <v>28</v>
      </c>
      <c r="U170" s="524"/>
      <c r="V170" s="531" t="s">
        <v>122</v>
      </c>
      <c r="W170" s="124">
        <v>494</v>
      </c>
      <c r="X170" s="124">
        <v>219</v>
      </c>
      <c r="Y170" s="124">
        <v>658</v>
      </c>
      <c r="Z170" s="124">
        <v>270</v>
      </c>
      <c r="AA170" s="124">
        <v>593</v>
      </c>
      <c r="AB170" s="124">
        <v>263</v>
      </c>
      <c r="AC170" s="124">
        <v>277</v>
      </c>
      <c r="AD170" s="124">
        <v>124</v>
      </c>
      <c r="AE170" s="124">
        <v>186</v>
      </c>
      <c r="AF170" s="1022"/>
      <c r="AG170" s="124">
        <v>98</v>
      </c>
      <c r="AH170" s="124">
        <f t="shared" ref="AH170:AH176" si="131">W170+Y170+AA170+AC170+AE170</f>
        <v>2208</v>
      </c>
      <c r="AI170" s="124">
        <f t="shared" ref="AI170:AI176" si="132">X170+Z170+AB170+AD170+AG170</f>
        <v>974</v>
      </c>
      <c r="AJ170" s="727">
        <v>2</v>
      </c>
      <c r="AK170" s="727"/>
      <c r="AL170" s="727">
        <v>2</v>
      </c>
      <c r="AM170" s="727">
        <v>2</v>
      </c>
      <c r="AN170" s="1016"/>
      <c r="AO170" s="754">
        <v>1</v>
      </c>
      <c r="AP170" s="524"/>
      <c r="AQ170" s="531" t="s">
        <v>122</v>
      </c>
      <c r="AR170" s="124">
        <v>152</v>
      </c>
      <c r="AS170" s="124">
        <v>149</v>
      </c>
      <c r="AT170" s="124">
        <v>148</v>
      </c>
      <c r="AU170" s="124">
        <v>145</v>
      </c>
      <c r="AV170" s="124">
        <v>144</v>
      </c>
      <c r="AW170" s="124">
        <f t="shared" si="115"/>
        <v>738</v>
      </c>
      <c r="AX170" s="727">
        <v>3</v>
      </c>
      <c r="AY170" s="727">
        <v>2</v>
      </c>
      <c r="AZ170" s="124">
        <v>461</v>
      </c>
      <c r="BA170" s="124">
        <v>16</v>
      </c>
      <c r="BB170" s="124">
        <f t="shared" si="125"/>
        <v>477</v>
      </c>
      <c r="BC170" s="325">
        <v>162</v>
      </c>
      <c r="BD170" s="535"/>
      <c r="BE170" s="336" t="s">
        <v>244</v>
      </c>
      <c r="BF170" s="119">
        <v>398</v>
      </c>
      <c r="BG170" s="119">
        <v>222</v>
      </c>
      <c r="BH170" s="119"/>
      <c r="BI170" s="123">
        <v>26</v>
      </c>
      <c r="BJ170" s="351"/>
    </row>
    <row r="171" spans="1:62" ht="14.15" customHeight="1">
      <c r="A171" s="527" t="s">
        <v>123</v>
      </c>
      <c r="B171" s="528">
        <v>4020</v>
      </c>
      <c r="C171" s="528">
        <v>1937</v>
      </c>
      <c r="D171" s="528">
        <v>3336</v>
      </c>
      <c r="E171" s="528">
        <v>1598</v>
      </c>
      <c r="F171" s="528">
        <v>3059</v>
      </c>
      <c r="G171" s="528">
        <v>1521</v>
      </c>
      <c r="H171" s="528">
        <v>2479</v>
      </c>
      <c r="I171" s="528">
        <v>1221</v>
      </c>
      <c r="J171" s="529">
        <v>1798</v>
      </c>
      <c r="K171" s="269"/>
      <c r="L171" s="124">
        <v>867</v>
      </c>
      <c r="M171" s="124">
        <f t="shared" ref="M171:M176" si="133">+B171+D171+F171+H171+J171</f>
        <v>14692</v>
      </c>
      <c r="N171" s="530">
        <f t="shared" ref="N171:N176" si="134">+C171+E171+G171+I171+L171</f>
        <v>7144</v>
      </c>
      <c r="O171" s="126">
        <v>149</v>
      </c>
      <c r="P171" s="126"/>
      <c r="Q171" s="126">
        <v>77</v>
      </c>
      <c r="R171" s="126">
        <v>151</v>
      </c>
      <c r="S171" s="1025"/>
      <c r="T171" s="257">
        <v>73</v>
      </c>
      <c r="U171" s="524"/>
      <c r="V171" s="531" t="s">
        <v>123</v>
      </c>
      <c r="W171" s="124">
        <v>535</v>
      </c>
      <c r="X171" s="124">
        <v>238</v>
      </c>
      <c r="Y171" s="124">
        <v>593</v>
      </c>
      <c r="Z171" s="124">
        <v>271</v>
      </c>
      <c r="AA171" s="124">
        <v>459</v>
      </c>
      <c r="AB171" s="124">
        <v>200</v>
      </c>
      <c r="AC171" s="124">
        <v>268</v>
      </c>
      <c r="AD171" s="124">
        <v>128</v>
      </c>
      <c r="AE171" s="124">
        <v>146</v>
      </c>
      <c r="AF171" s="1022"/>
      <c r="AG171" s="124">
        <v>66</v>
      </c>
      <c r="AH171" s="124">
        <f t="shared" si="131"/>
        <v>2001</v>
      </c>
      <c r="AI171" s="124">
        <f t="shared" si="132"/>
        <v>903</v>
      </c>
      <c r="AJ171" s="727">
        <v>3</v>
      </c>
      <c r="AK171" s="727"/>
      <c r="AL171" s="727">
        <v>3</v>
      </c>
      <c r="AM171" s="727">
        <v>4</v>
      </c>
      <c r="AN171" s="1016"/>
      <c r="AO171" s="754">
        <v>3</v>
      </c>
      <c r="AP171" s="524"/>
      <c r="AQ171" s="531" t="s">
        <v>123</v>
      </c>
      <c r="AR171" s="124">
        <v>136</v>
      </c>
      <c r="AS171" s="124">
        <v>135</v>
      </c>
      <c r="AT171" s="124">
        <v>136</v>
      </c>
      <c r="AU171" s="124">
        <v>133</v>
      </c>
      <c r="AV171" s="124">
        <v>130</v>
      </c>
      <c r="AW171" s="124">
        <f t="shared" si="115"/>
        <v>670</v>
      </c>
      <c r="AX171" s="727">
        <v>4</v>
      </c>
      <c r="AY171" s="727">
        <v>4</v>
      </c>
      <c r="AZ171" s="124">
        <v>402</v>
      </c>
      <c r="BA171" s="124">
        <v>38</v>
      </c>
      <c r="BB171" s="124">
        <f t="shared" si="125"/>
        <v>440</v>
      </c>
      <c r="BC171" s="325">
        <v>142</v>
      </c>
      <c r="BD171" s="535"/>
      <c r="BE171" s="336" t="s">
        <v>245</v>
      </c>
      <c r="BF171" s="338">
        <v>352</v>
      </c>
      <c r="BG171" s="338">
        <v>169</v>
      </c>
      <c r="BH171" s="338">
        <v>17</v>
      </c>
      <c r="BI171" s="338">
        <v>9</v>
      </c>
      <c r="BJ171" s="339">
        <v>18</v>
      </c>
    </row>
    <row r="172" spans="1:62" ht="14.15" customHeight="1">
      <c r="A172" s="527" t="s">
        <v>124</v>
      </c>
      <c r="B172" s="528">
        <v>3335</v>
      </c>
      <c r="C172" s="528">
        <v>1622</v>
      </c>
      <c r="D172" s="528">
        <v>2778</v>
      </c>
      <c r="E172" s="528">
        <v>1362</v>
      </c>
      <c r="F172" s="528">
        <v>2656</v>
      </c>
      <c r="G172" s="528">
        <v>1305</v>
      </c>
      <c r="H172" s="528">
        <v>2482</v>
      </c>
      <c r="I172" s="528">
        <v>1231</v>
      </c>
      <c r="J172" s="529">
        <v>2152</v>
      </c>
      <c r="K172" s="269"/>
      <c r="L172" s="124">
        <v>1062</v>
      </c>
      <c r="M172" s="124">
        <f t="shared" si="133"/>
        <v>13403</v>
      </c>
      <c r="N172" s="530">
        <f t="shared" si="134"/>
        <v>6582</v>
      </c>
      <c r="O172" s="126"/>
      <c r="P172" s="126"/>
      <c r="Q172" s="126"/>
      <c r="R172" s="126"/>
      <c r="S172" s="1025"/>
      <c r="T172" s="257"/>
      <c r="U172" s="524"/>
      <c r="V172" s="531" t="s">
        <v>124</v>
      </c>
      <c r="W172" s="124">
        <v>138</v>
      </c>
      <c r="X172" s="124">
        <v>53</v>
      </c>
      <c r="Y172" s="124">
        <v>107</v>
      </c>
      <c r="Z172" s="124">
        <v>36</v>
      </c>
      <c r="AA172" s="124">
        <v>103</v>
      </c>
      <c r="AB172" s="124">
        <v>41</v>
      </c>
      <c r="AC172" s="124">
        <v>79</v>
      </c>
      <c r="AD172" s="124">
        <v>35</v>
      </c>
      <c r="AE172" s="124">
        <v>97</v>
      </c>
      <c r="AF172" s="1022"/>
      <c r="AG172" s="124">
        <v>48</v>
      </c>
      <c r="AH172" s="124">
        <f t="shared" si="131"/>
        <v>524</v>
      </c>
      <c r="AI172" s="124">
        <f t="shared" si="132"/>
        <v>213</v>
      </c>
      <c r="AJ172" s="124"/>
      <c r="AK172" s="1022"/>
      <c r="AL172" s="124"/>
      <c r="AM172" s="124"/>
      <c r="AN172" s="1015"/>
      <c r="AO172" s="325"/>
      <c r="AP172" s="524"/>
      <c r="AQ172" s="531" t="s">
        <v>124</v>
      </c>
      <c r="AR172" s="124">
        <v>134</v>
      </c>
      <c r="AS172" s="124">
        <v>128</v>
      </c>
      <c r="AT172" s="124">
        <v>121</v>
      </c>
      <c r="AU172" s="124">
        <v>119</v>
      </c>
      <c r="AV172" s="124">
        <v>116</v>
      </c>
      <c r="AW172" s="124">
        <f t="shared" si="115"/>
        <v>618</v>
      </c>
      <c r="AX172" s="727"/>
      <c r="AY172" s="727"/>
      <c r="AZ172" s="124">
        <v>681</v>
      </c>
      <c r="BA172" s="124">
        <v>23</v>
      </c>
      <c r="BB172" s="124">
        <f t="shared" si="125"/>
        <v>704</v>
      </c>
      <c r="BC172" s="325">
        <v>123</v>
      </c>
      <c r="BD172" s="535"/>
      <c r="BE172" s="336" t="s">
        <v>246</v>
      </c>
      <c r="BF172" s="119">
        <v>532</v>
      </c>
      <c r="BG172" s="119">
        <v>467</v>
      </c>
      <c r="BH172" s="119">
        <v>21</v>
      </c>
      <c r="BI172" s="123">
        <v>99</v>
      </c>
      <c r="BJ172" s="351"/>
    </row>
    <row r="173" spans="1:62" ht="14.15" customHeight="1">
      <c r="A173" s="527" t="s">
        <v>125</v>
      </c>
      <c r="B173" s="528">
        <v>5437</v>
      </c>
      <c r="C173" s="528">
        <v>2643</v>
      </c>
      <c r="D173" s="528">
        <v>4585</v>
      </c>
      <c r="E173" s="528">
        <v>2358</v>
      </c>
      <c r="F173" s="528">
        <v>3778</v>
      </c>
      <c r="G173" s="528">
        <v>1845</v>
      </c>
      <c r="H173" s="528">
        <v>3006</v>
      </c>
      <c r="I173" s="528">
        <v>1520</v>
      </c>
      <c r="J173" s="529">
        <v>2385</v>
      </c>
      <c r="K173" s="269"/>
      <c r="L173" s="124">
        <v>1216</v>
      </c>
      <c r="M173" s="124">
        <f t="shared" si="133"/>
        <v>19191</v>
      </c>
      <c r="N173" s="530">
        <f t="shared" si="134"/>
        <v>9582</v>
      </c>
      <c r="O173" s="124"/>
      <c r="P173" s="1022"/>
      <c r="Q173" s="124"/>
      <c r="R173" s="124"/>
      <c r="S173" s="1015"/>
      <c r="T173" s="325"/>
      <c r="U173" s="524"/>
      <c r="V173" s="531" t="s">
        <v>125</v>
      </c>
      <c r="W173" s="124">
        <v>640</v>
      </c>
      <c r="X173" s="124">
        <v>283</v>
      </c>
      <c r="Y173" s="124">
        <v>634</v>
      </c>
      <c r="Z173" s="124">
        <v>282</v>
      </c>
      <c r="AA173" s="124">
        <v>619</v>
      </c>
      <c r="AB173" s="124">
        <v>289</v>
      </c>
      <c r="AC173" s="124">
        <v>273</v>
      </c>
      <c r="AD173" s="124">
        <v>139</v>
      </c>
      <c r="AE173" s="124">
        <v>197</v>
      </c>
      <c r="AF173" s="1022"/>
      <c r="AG173" s="124">
        <v>112</v>
      </c>
      <c r="AH173" s="124">
        <f t="shared" si="131"/>
        <v>2363</v>
      </c>
      <c r="AI173" s="124">
        <f t="shared" si="132"/>
        <v>1105</v>
      </c>
      <c r="AJ173" s="124"/>
      <c r="AK173" s="1022"/>
      <c r="AL173" s="124"/>
      <c r="AM173" s="124"/>
      <c r="AN173" s="1015"/>
      <c r="AO173" s="325"/>
      <c r="AP173" s="524"/>
      <c r="AQ173" s="531" t="s">
        <v>125</v>
      </c>
      <c r="AR173" s="124">
        <v>145</v>
      </c>
      <c r="AS173" s="124">
        <v>146</v>
      </c>
      <c r="AT173" s="124">
        <v>144</v>
      </c>
      <c r="AU173" s="124">
        <v>141</v>
      </c>
      <c r="AV173" s="124">
        <v>136</v>
      </c>
      <c r="AW173" s="124">
        <f t="shared" si="115"/>
        <v>712</v>
      </c>
      <c r="AX173" s="124"/>
      <c r="AY173" s="124"/>
      <c r="AZ173" s="124">
        <v>479</v>
      </c>
      <c r="BA173" s="124">
        <v>34</v>
      </c>
      <c r="BB173" s="124">
        <f t="shared" si="125"/>
        <v>513</v>
      </c>
      <c r="BC173" s="325">
        <v>166</v>
      </c>
      <c r="BD173" s="535"/>
      <c r="BE173" s="336" t="s">
        <v>247</v>
      </c>
      <c r="BF173" s="119">
        <v>275</v>
      </c>
      <c r="BG173" s="119">
        <v>151</v>
      </c>
      <c r="BH173" s="119"/>
      <c r="BI173" s="123">
        <v>165</v>
      </c>
      <c r="BJ173" s="351"/>
    </row>
    <row r="174" spans="1:62" ht="14.15" customHeight="1">
      <c r="A174" s="527" t="s">
        <v>126</v>
      </c>
      <c r="B174" s="528">
        <v>4164</v>
      </c>
      <c r="C174" s="528">
        <v>2027</v>
      </c>
      <c r="D174" s="528">
        <v>3030</v>
      </c>
      <c r="E174" s="528">
        <v>1449</v>
      </c>
      <c r="F174" s="528">
        <v>2896</v>
      </c>
      <c r="G174" s="528">
        <v>1446</v>
      </c>
      <c r="H174" s="528">
        <v>2403</v>
      </c>
      <c r="I174" s="528">
        <v>1159</v>
      </c>
      <c r="J174" s="529">
        <v>1708</v>
      </c>
      <c r="K174" s="269"/>
      <c r="L174" s="124">
        <v>891</v>
      </c>
      <c r="M174" s="124">
        <f t="shared" si="133"/>
        <v>14201</v>
      </c>
      <c r="N174" s="530">
        <f t="shared" si="134"/>
        <v>6972</v>
      </c>
      <c r="O174" s="124"/>
      <c r="P174" s="1022"/>
      <c r="Q174" s="124"/>
      <c r="R174" s="124"/>
      <c r="S174" s="1015"/>
      <c r="T174" s="325"/>
      <c r="U174" s="524"/>
      <c r="V174" s="531" t="s">
        <v>126</v>
      </c>
      <c r="W174" s="124">
        <v>824</v>
      </c>
      <c r="X174" s="124">
        <v>367</v>
      </c>
      <c r="Y174" s="124">
        <v>555</v>
      </c>
      <c r="Z174" s="124">
        <v>231</v>
      </c>
      <c r="AA174" s="124">
        <v>564</v>
      </c>
      <c r="AB174" s="124">
        <v>267</v>
      </c>
      <c r="AC174" s="124">
        <v>320</v>
      </c>
      <c r="AD174" s="124">
        <v>143</v>
      </c>
      <c r="AE174" s="124">
        <v>92</v>
      </c>
      <c r="AF174" s="1022"/>
      <c r="AG174" s="124">
        <v>48</v>
      </c>
      <c r="AH174" s="124">
        <f t="shared" si="131"/>
        <v>2355</v>
      </c>
      <c r="AI174" s="124">
        <f t="shared" si="132"/>
        <v>1056</v>
      </c>
      <c r="AJ174" s="124"/>
      <c r="AK174" s="1022"/>
      <c r="AL174" s="124"/>
      <c r="AM174" s="124"/>
      <c r="AN174" s="1015"/>
      <c r="AO174" s="325"/>
      <c r="AP174" s="524"/>
      <c r="AQ174" s="531" t="s">
        <v>126</v>
      </c>
      <c r="AR174" s="124">
        <v>126</v>
      </c>
      <c r="AS174" s="124">
        <v>126</v>
      </c>
      <c r="AT174" s="124">
        <v>124</v>
      </c>
      <c r="AU174" s="124">
        <v>124</v>
      </c>
      <c r="AV174" s="124">
        <v>120</v>
      </c>
      <c r="AW174" s="124">
        <f t="shared" si="115"/>
        <v>620</v>
      </c>
      <c r="AX174" s="124"/>
      <c r="AY174" s="124"/>
      <c r="AZ174" s="124">
        <v>295</v>
      </c>
      <c r="BA174" s="124">
        <v>69</v>
      </c>
      <c r="BB174" s="124">
        <f t="shared" si="125"/>
        <v>364</v>
      </c>
      <c r="BC174" s="325">
        <v>137</v>
      </c>
      <c r="BD174" s="535"/>
      <c r="BE174" s="336" t="s">
        <v>248</v>
      </c>
      <c r="BF174" s="338">
        <v>407</v>
      </c>
      <c r="BG174" s="338">
        <v>175</v>
      </c>
      <c r="BH174" s="338"/>
      <c r="BI174" s="338">
        <v>19</v>
      </c>
      <c r="BJ174" s="339">
        <v>8</v>
      </c>
    </row>
    <row r="175" spans="1:62" ht="14.15" customHeight="1">
      <c r="A175" s="527" t="s">
        <v>127</v>
      </c>
      <c r="B175" s="528">
        <v>4607</v>
      </c>
      <c r="C175" s="528">
        <v>2194</v>
      </c>
      <c r="D175" s="528">
        <v>3507</v>
      </c>
      <c r="E175" s="528">
        <v>1723</v>
      </c>
      <c r="F175" s="528">
        <v>3578</v>
      </c>
      <c r="G175" s="528">
        <v>1684</v>
      </c>
      <c r="H175" s="528">
        <v>2993</v>
      </c>
      <c r="I175" s="528">
        <v>1507</v>
      </c>
      <c r="J175" s="529">
        <v>2107</v>
      </c>
      <c r="K175" s="269"/>
      <c r="L175" s="124">
        <v>1049</v>
      </c>
      <c r="M175" s="124">
        <f t="shared" si="133"/>
        <v>16792</v>
      </c>
      <c r="N175" s="530">
        <f t="shared" si="134"/>
        <v>8157</v>
      </c>
      <c r="O175" s="124"/>
      <c r="P175" s="1022"/>
      <c r="Q175" s="124"/>
      <c r="R175" s="124"/>
      <c r="S175" s="1015"/>
      <c r="T175" s="325"/>
      <c r="U175" s="524"/>
      <c r="V175" s="531" t="s">
        <v>127</v>
      </c>
      <c r="W175" s="124">
        <v>724</v>
      </c>
      <c r="X175" s="124">
        <v>304</v>
      </c>
      <c r="Y175" s="124">
        <v>584</v>
      </c>
      <c r="Z175" s="124">
        <v>261</v>
      </c>
      <c r="AA175" s="124">
        <v>660</v>
      </c>
      <c r="AB175" s="124">
        <v>296</v>
      </c>
      <c r="AC175" s="124">
        <v>466</v>
      </c>
      <c r="AD175" s="124">
        <v>209</v>
      </c>
      <c r="AE175" s="124">
        <v>136</v>
      </c>
      <c r="AF175" s="1022"/>
      <c r="AG175" s="124">
        <v>63</v>
      </c>
      <c r="AH175" s="124">
        <f t="shared" si="131"/>
        <v>2570</v>
      </c>
      <c r="AI175" s="124">
        <f t="shared" si="132"/>
        <v>1133</v>
      </c>
      <c r="AJ175" s="124"/>
      <c r="AK175" s="1022"/>
      <c r="AL175" s="124"/>
      <c r="AM175" s="124"/>
      <c r="AN175" s="1015"/>
      <c r="AO175" s="325"/>
      <c r="AP175" s="524"/>
      <c r="AQ175" s="531" t="s">
        <v>127</v>
      </c>
      <c r="AR175" s="124">
        <v>170</v>
      </c>
      <c r="AS175" s="124">
        <v>170</v>
      </c>
      <c r="AT175" s="124">
        <v>169</v>
      </c>
      <c r="AU175" s="124">
        <v>169</v>
      </c>
      <c r="AV175" s="124">
        <v>159</v>
      </c>
      <c r="AW175" s="124">
        <f t="shared" si="115"/>
        <v>837</v>
      </c>
      <c r="AX175" s="727"/>
      <c r="AY175" s="727"/>
      <c r="AZ175" s="124">
        <v>417</v>
      </c>
      <c r="BA175" s="124">
        <v>41</v>
      </c>
      <c r="BB175" s="124">
        <f t="shared" si="125"/>
        <v>458</v>
      </c>
      <c r="BC175" s="325">
        <v>207</v>
      </c>
      <c r="BD175" s="535"/>
      <c r="BE175" s="336" t="s">
        <v>249</v>
      </c>
      <c r="BF175" s="119">
        <v>449</v>
      </c>
      <c r="BG175" s="119">
        <v>233</v>
      </c>
      <c r="BH175" s="119"/>
      <c r="BI175" s="123">
        <v>18</v>
      </c>
      <c r="BJ175" s="351"/>
    </row>
    <row r="176" spans="1:62" ht="14.15" customHeight="1">
      <c r="A176" s="527" t="s">
        <v>128</v>
      </c>
      <c r="B176" s="528">
        <v>2005</v>
      </c>
      <c r="C176" s="528">
        <v>960</v>
      </c>
      <c r="D176" s="528">
        <v>1471</v>
      </c>
      <c r="E176" s="528">
        <v>702</v>
      </c>
      <c r="F176" s="528">
        <v>1304</v>
      </c>
      <c r="G176" s="528">
        <v>616</v>
      </c>
      <c r="H176" s="528">
        <v>1068</v>
      </c>
      <c r="I176" s="528">
        <v>485</v>
      </c>
      <c r="J176" s="529">
        <v>780</v>
      </c>
      <c r="K176" s="269"/>
      <c r="L176" s="124">
        <v>391</v>
      </c>
      <c r="M176" s="124">
        <f t="shared" si="133"/>
        <v>6628</v>
      </c>
      <c r="N176" s="530">
        <f t="shared" si="134"/>
        <v>3154</v>
      </c>
      <c r="O176" s="124"/>
      <c r="P176" s="1022"/>
      <c r="Q176" s="124"/>
      <c r="R176" s="124"/>
      <c r="S176" s="1015"/>
      <c r="T176" s="325"/>
      <c r="U176" s="524"/>
      <c r="V176" s="531" t="s">
        <v>128</v>
      </c>
      <c r="W176" s="124">
        <v>291</v>
      </c>
      <c r="X176" s="124">
        <v>134</v>
      </c>
      <c r="Y176" s="124">
        <v>223</v>
      </c>
      <c r="Z176" s="124">
        <v>102</v>
      </c>
      <c r="AA176" s="124">
        <v>197</v>
      </c>
      <c r="AB176" s="124">
        <v>80</v>
      </c>
      <c r="AC176" s="124">
        <v>139</v>
      </c>
      <c r="AD176" s="124">
        <v>69</v>
      </c>
      <c r="AE176" s="124">
        <v>58</v>
      </c>
      <c r="AF176" s="1022"/>
      <c r="AG176" s="124">
        <v>32</v>
      </c>
      <c r="AH176" s="124">
        <f t="shared" si="131"/>
        <v>908</v>
      </c>
      <c r="AI176" s="124">
        <f t="shared" si="132"/>
        <v>417</v>
      </c>
      <c r="AJ176" s="124"/>
      <c r="AK176" s="1022"/>
      <c r="AL176" s="124"/>
      <c r="AM176" s="124"/>
      <c r="AN176" s="1015"/>
      <c r="AO176" s="325"/>
      <c r="AP176" s="524"/>
      <c r="AQ176" s="531" t="s">
        <v>128</v>
      </c>
      <c r="AR176" s="124">
        <v>53</v>
      </c>
      <c r="AS176" s="124">
        <v>52</v>
      </c>
      <c r="AT176" s="124">
        <v>51</v>
      </c>
      <c r="AU176" s="124">
        <v>50</v>
      </c>
      <c r="AV176" s="124">
        <v>49</v>
      </c>
      <c r="AW176" s="124">
        <f t="shared" si="115"/>
        <v>255</v>
      </c>
      <c r="AX176" s="124"/>
      <c r="AY176" s="124"/>
      <c r="AZ176" s="124">
        <v>140</v>
      </c>
      <c r="BA176" s="124">
        <v>33</v>
      </c>
      <c r="BB176" s="124">
        <f t="shared" si="125"/>
        <v>173</v>
      </c>
      <c r="BC176" s="325">
        <v>56</v>
      </c>
      <c r="BD176" s="535"/>
      <c r="BE176" s="345" t="s">
        <v>265</v>
      </c>
      <c r="BF176" s="119">
        <v>191</v>
      </c>
      <c r="BG176" s="119">
        <v>82</v>
      </c>
      <c r="BH176" s="119"/>
      <c r="BI176" s="119">
        <v>7</v>
      </c>
      <c r="BJ176" s="346"/>
    </row>
    <row r="177" spans="1:62" ht="14.15" customHeight="1">
      <c r="A177" s="534" t="s">
        <v>129</v>
      </c>
      <c r="B177" s="528"/>
      <c r="C177" s="528"/>
      <c r="D177" s="528"/>
      <c r="E177" s="528"/>
      <c r="F177" s="528"/>
      <c r="G177" s="528"/>
      <c r="H177" s="528"/>
      <c r="I177" s="528"/>
      <c r="J177" s="529"/>
      <c r="K177" s="269"/>
      <c r="L177" s="124"/>
      <c r="M177" s="124"/>
      <c r="N177" s="530"/>
      <c r="O177" s="124"/>
      <c r="P177" s="1022"/>
      <c r="Q177" s="124"/>
      <c r="R177" s="124"/>
      <c r="S177" s="1015"/>
      <c r="T177" s="325"/>
      <c r="U177" s="524"/>
      <c r="V177" s="525" t="s">
        <v>129</v>
      </c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027"/>
      <c r="AG177" s="116"/>
      <c r="AH177" s="124"/>
      <c r="AI177" s="124"/>
      <c r="AJ177" s="124"/>
      <c r="AK177" s="1022"/>
      <c r="AL177" s="124"/>
      <c r="AM177" s="124"/>
      <c r="AN177" s="1015"/>
      <c r="AO177" s="325"/>
      <c r="AP177" s="524"/>
      <c r="AQ177" s="525" t="s">
        <v>129</v>
      </c>
      <c r="AR177" s="116"/>
      <c r="AS177" s="116"/>
      <c r="AT177" s="116"/>
      <c r="AU177" s="116"/>
      <c r="AV177" s="116"/>
      <c r="AW177" s="124"/>
      <c r="AX177" s="124"/>
      <c r="AY177" s="124"/>
      <c r="AZ177" s="116"/>
      <c r="BA177" s="116"/>
      <c r="BB177" s="124"/>
      <c r="BC177" s="346"/>
      <c r="BD177" s="535"/>
      <c r="BE177" s="334" t="s">
        <v>129</v>
      </c>
      <c r="BF177" s="119"/>
      <c r="BG177" s="119"/>
      <c r="BH177" s="119"/>
      <c r="BI177" s="119"/>
      <c r="BJ177" s="337"/>
    </row>
    <row r="178" spans="1:62" ht="14.15" customHeight="1">
      <c r="A178" s="527" t="s">
        <v>130</v>
      </c>
      <c r="B178" s="528">
        <v>503</v>
      </c>
      <c r="C178" s="528">
        <v>231</v>
      </c>
      <c r="D178" s="528">
        <v>332</v>
      </c>
      <c r="E178" s="528">
        <v>178</v>
      </c>
      <c r="F178" s="528">
        <v>257</v>
      </c>
      <c r="G178" s="528">
        <v>122</v>
      </c>
      <c r="H178" s="528">
        <v>249</v>
      </c>
      <c r="I178" s="528">
        <v>134</v>
      </c>
      <c r="J178" s="529">
        <v>146</v>
      </c>
      <c r="K178" s="269"/>
      <c r="L178" s="124">
        <v>77</v>
      </c>
      <c r="M178" s="124">
        <f t="shared" ref="M178:M183" si="135">+B178+D178+F178+H178+J178</f>
        <v>1487</v>
      </c>
      <c r="N178" s="530">
        <f t="shared" ref="N178:N183" si="136">+C178+E178+G178+I178+L178</f>
        <v>742</v>
      </c>
      <c r="O178" s="124"/>
      <c r="P178" s="1022"/>
      <c r="Q178" s="124"/>
      <c r="R178" s="124"/>
      <c r="S178" s="1015"/>
      <c r="T178" s="325"/>
      <c r="U178" s="524"/>
      <c r="V178" s="531" t="s">
        <v>130</v>
      </c>
      <c r="W178" s="124">
        <v>97</v>
      </c>
      <c r="X178" s="124">
        <v>36</v>
      </c>
      <c r="Y178" s="124">
        <v>72</v>
      </c>
      <c r="Z178" s="124">
        <v>41</v>
      </c>
      <c r="AA178" s="124">
        <v>32</v>
      </c>
      <c r="AB178" s="124">
        <v>15</v>
      </c>
      <c r="AC178" s="124">
        <v>28</v>
      </c>
      <c r="AD178" s="124">
        <v>17</v>
      </c>
      <c r="AE178" s="124">
        <v>3</v>
      </c>
      <c r="AF178" s="1022"/>
      <c r="AG178" s="124">
        <v>1</v>
      </c>
      <c r="AH178" s="124">
        <f t="shared" ref="AH178:AH183" si="137">W178+Y178+AA178+AC178+AE178</f>
        <v>232</v>
      </c>
      <c r="AI178" s="124">
        <f t="shared" ref="AI178:AI183" si="138">X178+Z178+AB178+AD178+AG178</f>
        <v>110</v>
      </c>
      <c r="AJ178" s="124"/>
      <c r="AK178" s="1022"/>
      <c r="AL178" s="124"/>
      <c r="AM178" s="124"/>
      <c r="AN178" s="1015"/>
      <c r="AO178" s="325"/>
      <c r="AP178" s="524"/>
      <c r="AQ178" s="531" t="s">
        <v>130</v>
      </c>
      <c r="AR178" s="124">
        <v>14</v>
      </c>
      <c r="AS178" s="124">
        <v>13</v>
      </c>
      <c r="AT178" s="124">
        <v>12</v>
      </c>
      <c r="AU178" s="124">
        <v>11</v>
      </c>
      <c r="AV178" s="124">
        <v>8</v>
      </c>
      <c r="AW178" s="124">
        <f t="shared" si="115"/>
        <v>58</v>
      </c>
      <c r="AX178" s="124"/>
      <c r="AY178" s="124"/>
      <c r="AZ178" s="124">
        <v>36</v>
      </c>
      <c r="BA178" s="124">
        <v>2</v>
      </c>
      <c r="BB178" s="124">
        <f t="shared" si="125"/>
        <v>38</v>
      </c>
      <c r="BC178" s="325">
        <v>18</v>
      </c>
      <c r="BD178" s="535"/>
      <c r="BE178" s="336" t="s">
        <v>250</v>
      </c>
      <c r="BF178" s="122">
        <v>41</v>
      </c>
      <c r="BG178" s="123">
        <v>20</v>
      </c>
      <c r="BH178" s="123"/>
      <c r="BI178" s="123"/>
      <c r="BJ178" s="351">
        <v>5</v>
      </c>
    </row>
    <row r="179" spans="1:62" ht="14.15" customHeight="1">
      <c r="A179" s="527" t="s">
        <v>131</v>
      </c>
      <c r="B179" s="528">
        <v>889</v>
      </c>
      <c r="C179" s="528">
        <v>415</v>
      </c>
      <c r="D179" s="528">
        <v>740</v>
      </c>
      <c r="E179" s="528">
        <v>354</v>
      </c>
      <c r="F179" s="528">
        <v>573</v>
      </c>
      <c r="G179" s="528">
        <v>277</v>
      </c>
      <c r="H179" s="528">
        <v>425</v>
      </c>
      <c r="I179" s="528">
        <v>225</v>
      </c>
      <c r="J179" s="529">
        <v>252</v>
      </c>
      <c r="K179" s="269"/>
      <c r="L179" s="124">
        <v>136</v>
      </c>
      <c r="M179" s="124">
        <f t="shared" si="135"/>
        <v>2879</v>
      </c>
      <c r="N179" s="530">
        <f t="shared" si="136"/>
        <v>1407</v>
      </c>
      <c r="O179" s="124"/>
      <c r="P179" s="1022"/>
      <c r="Q179" s="124"/>
      <c r="R179" s="124"/>
      <c r="S179" s="1015"/>
      <c r="T179" s="325"/>
      <c r="U179" s="524"/>
      <c r="V179" s="531" t="s">
        <v>131</v>
      </c>
      <c r="W179" s="124">
        <v>20</v>
      </c>
      <c r="X179" s="124">
        <v>9</v>
      </c>
      <c r="Y179" s="124">
        <v>139</v>
      </c>
      <c r="Z179" s="124">
        <v>66</v>
      </c>
      <c r="AA179" s="124">
        <v>97</v>
      </c>
      <c r="AB179" s="124">
        <v>45</v>
      </c>
      <c r="AC179" s="124">
        <v>13</v>
      </c>
      <c r="AD179" s="124">
        <v>8</v>
      </c>
      <c r="AE179" s="124">
        <v>26</v>
      </c>
      <c r="AF179" s="1022"/>
      <c r="AG179" s="124">
        <v>19</v>
      </c>
      <c r="AH179" s="124">
        <f t="shared" si="137"/>
        <v>295</v>
      </c>
      <c r="AI179" s="124">
        <f t="shared" si="138"/>
        <v>147</v>
      </c>
      <c r="AJ179" s="124"/>
      <c r="AK179" s="1022"/>
      <c r="AL179" s="124"/>
      <c r="AM179" s="124"/>
      <c r="AN179" s="1015"/>
      <c r="AO179" s="325"/>
      <c r="AP179" s="524"/>
      <c r="AQ179" s="531" t="s">
        <v>131</v>
      </c>
      <c r="AR179" s="124">
        <v>24</v>
      </c>
      <c r="AS179" s="124">
        <v>23</v>
      </c>
      <c r="AT179" s="124">
        <v>22</v>
      </c>
      <c r="AU179" s="124">
        <v>20</v>
      </c>
      <c r="AV179" s="124">
        <v>17</v>
      </c>
      <c r="AW179" s="124">
        <f t="shared" ref="AW179:AW183" si="139">SUM(AR179:AV179)</f>
        <v>106</v>
      </c>
      <c r="AX179" s="124"/>
      <c r="AY179" s="124"/>
      <c r="AZ179" s="124">
        <v>51</v>
      </c>
      <c r="BA179" s="124">
        <v>13</v>
      </c>
      <c r="BB179" s="124">
        <f t="shared" si="125"/>
        <v>64</v>
      </c>
      <c r="BC179" s="325">
        <v>21</v>
      </c>
      <c r="BD179" s="535"/>
      <c r="BE179" s="336" t="s">
        <v>251</v>
      </c>
      <c r="BF179" s="122">
        <v>52</v>
      </c>
      <c r="BG179" s="123">
        <v>16</v>
      </c>
      <c r="BH179" s="123"/>
      <c r="BI179" s="123">
        <v>6</v>
      </c>
      <c r="BJ179" s="351"/>
    </row>
    <row r="180" spans="1:62" ht="14.15" customHeight="1">
      <c r="A180" s="527" t="s">
        <v>132</v>
      </c>
      <c r="B180" s="528">
        <v>1883</v>
      </c>
      <c r="C180" s="528">
        <v>921</v>
      </c>
      <c r="D180" s="528">
        <v>1486</v>
      </c>
      <c r="E180" s="528">
        <v>740</v>
      </c>
      <c r="F180" s="528">
        <v>1431</v>
      </c>
      <c r="G180" s="528">
        <v>680</v>
      </c>
      <c r="H180" s="528">
        <v>1144</v>
      </c>
      <c r="I180" s="528">
        <v>547</v>
      </c>
      <c r="J180" s="529">
        <v>904</v>
      </c>
      <c r="K180" s="269"/>
      <c r="L180" s="124">
        <v>458</v>
      </c>
      <c r="M180" s="124">
        <f t="shared" si="135"/>
        <v>6848</v>
      </c>
      <c r="N180" s="530">
        <f t="shared" si="136"/>
        <v>3346</v>
      </c>
      <c r="O180" s="124"/>
      <c r="P180" s="1022"/>
      <c r="Q180" s="124"/>
      <c r="R180" s="124"/>
      <c r="S180" s="1015"/>
      <c r="T180" s="325"/>
      <c r="U180" s="524"/>
      <c r="V180" s="531" t="s">
        <v>132</v>
      </c>
      <c r="W180" s="124">
        <v>283</v>
      </c>
      <c r="X180" s="124">
        <v>130</v>
      </c>
      <c r="Y180" s="124">
        <v>206</v>
      </c>
      <c r="Z180" s="124">
        <v>99</v>
      </c>
      <c r="AA180" s="124">
        <v>182</v>
      </c>
      <c r="AB180" s="124">
        <v>95</v>
      </c>
      <c r="AC180" s="124">
        <v>98</v>
      </c>
      <c r="AD180" s="124">
        <v>49</v>
      </c>
      <c r="AE180" s="124">
        <v>49</v>
      </c>
      <c r="AF180" s="1022"/>
      <c r="AG180" s="124">
        <v>23</v>
      </c>
      <c r="AH180" s="124">
        <f t="shared" si="137"/>
        <v>818</v>
      </c>
      <c r="AI180" s="124">
        <f t="shared" si="138"/>
        <v>396</v>
      </c>
      <c r="AJ180" s="124"/>
      <c r="AK180" s="1022"/>
      <c r="AL180" s="124"/>
      <c r="AM180" s="124"/>
      <c r="AN180" s="1015"/>
      <c r="AO180" s="325"/>
      <c r="AP180" s="524"/>
      <c r="AQ180" s="531" t="s">
        <v>132</v>
      </c>
      <c r="AR180" s="124">
        <v>52</v>
      </c>
      <c r="AS180" s="124">
        <v>52</v>
      </c>
      <c r="AT180" s="124">
        <v>52</v>
      </c>
      <c r="AU180" s="124">
        <v>44</v>
      </c>
      <c r="AV180" s="124">
        <v>35</v>
      </c>
      <c r="AW180" s="124">
        <f t="shared" si="139"/>
        <v>235</v>
      </c>
      <c r="AX180" s="727"/>
      <c r="AY180" s="727"/>
      <c r="AZ180" s="124">
        <v>209</v>
      </c>
      <c r="BA180" s="124">
        <v>15</v>
      </c>
      <c r="BB180" s="124">
        <f t="shared" si="125"/>
        <v>224</v>
      </c>
      <c r="BC180" s="325">
        <v>51</v>
      </c>
      <c r="BD180" s="535"/>
      <c r="BE180" s="336" t="s">
        <v>252</v>
      </c>
      <c r="BF180" s="122">
        <v>187</v>
      </c>
      <c r="BG180" s="123">
        <v>107</v>
      </c>
      <c r="BH180" s="123"/>
      <c r="BI180" s="123">
        <v>25</v>
      </c>
      <c r="BJ180" s="351">
        <v>22</v>
      </c>
    </row>
    <row r="181" spans="1:62" ht="14.15" customHeight="1">
      <c r="A181" s="527" t="s">
        <v>133</v>
      </c>
      <c r="B181" s="528">
        <v>936</v>
      </c>
      <c r="C181" s="528">
        <v>458</v>
      </c>
      <c r="D181" s="528">
        <v>583</v>
      </c>
      <c r="E181" s="528">
        <v>286</v>
      </c>
      <c r="F181" s="528">
        <v>484</v>
      </c>
      <c r="G181" s="528">
        <v>245</v>
      </c>
      <c r="H181" s="528">
        <v>497</v>
      </c>
      <c r="I181" s="528">
        <v>267</v>
      </c>
      <c r="J181" s="529">
        <v>392</v>
      </c>
      <c r="K181" s="269"/>
      <c r="L181" s="124">
        <v>208</v>
      </c>
      <c r="M181" s="124">
        <f t="shared" si="135"/>
        <v>2892</v>
      </c>
      <c r="N181" s="530">
        <f t="shared" si="136"/>
        <v>1464</v>
      </c>
      <c r="O181" s="124"/>
      <c r="P181" s="1022"/>
      <c r="Q181" s="124"/>
      <c r="R181" s="124"/>
      <c r="S181" s="1015"/>
      <c r="T181" s="325"/>
      <c r="U181" s="524"/>
      <c r="V181" s="531" t="s">
        <v>133</v>
      </c>
      <c r="W181" s="124">
        <v>70</v>
      </c>
      <c r="X181" s="124">
        <v>33</v>
      </c>
      <c r="Y181" s="124">
        <v>74</v>
      </c>
      <c r="Z181" s="124">
        <v>34</v>
      </c>
      <c r="AA181" s="124">
        <v>59</v>
      </c>
      <c r="AB181" s="124">
        <v>28</v>
      </c>
      <c r="AC181" s="124">
        <v>52</v>
      </c>
      <c r="AD181" s="124">
        <v>25</v>
      </c>
      <c r="AE181" s="124">
        <v>7</v>
      </c>
      <c r="AF181" s="1022"/>
      <c r="AG181" s="124">
        <v>2</v>
      </c>
      <c r="AH181" s="124">
        <f t="shared" si="137"/>
        <v>262</v>
      </c>
      <c r="AI181" s="124">
        <f t="shared" si="138"/>
        <v>122</v>
      </c>
      <c r="AJ181" s="124"/>
      <c r="AK181" s="1022"/>
      <c r="AL181" s="124"/>
      <c r="AM181" s="124"/>
      <c r="AN181" s="1015"/>
      <c r="AO181" s="325"/>
      <c r="AP181" s="524"/>
      <c r="AQ181" s="531" t="s">
        <v>133</v>
      </c>
      <c r="AR181" s="124">
        <v>20</v>
      </c>
      <c r="AS181" s="124">
        <v>19</v>
      </c>
      <c r="AT181" s="124">
        <v>16</v>
      </c>
      <c r="AU181" s="124">
        <v>17</v>
      </c>
      <c r="AV181" s="124">
        <v>17</v>
      </c>
      <c r="AW181" s="124">
        <f t="shared" si="139"/>
        <v>89</v>
      </c>
      <c r="AX181" s="727"/>
      <c r="AY181" s="727"/>
      <c r="AZ181" s="124">
        <v>90</v>
      </c>
      <c r="BA181" s="124">
        <v>2</v>
      </c>
      <c r="BB181" s="124">
        <f t="shared" si="125"/>
        <v>92</v>
      </c>
      <c r="BC181" s="325">
        <v>14</v>
      </c>
      <c r="BD181" s="535"/>
      <c r="BE181" s="336" t="s">
        <v>253</v>
      </c>
      <c r="BF181" s="122">
        <v>83</v>
      </c>
      <c r="BG181" s="123">
        <v>58</v>
      </c>
      <c r="BH181" s="123"/>
      <c r="BI181" s="123">
        <v>5</v>
      </c>
      <c r="BJ181" s="351">
        <v>13</v>
      </c>
    </row>
    <row r="182" spans="1:62" ht="14.15" customHeight="1">
      <c r="A182" s="527" t="s">
        <v>134</v>
      </c>
      <c r="B182" s="536">
        <v>437</v>
      </c>
      <c r="C182" s="536">
        <v>224</v>
      </c>
      <c r="D182" s="536">
        <v>302</v>
      </c>
      <c r="E182" s="536">
        <v>132</v>
      </c>
      <c r="F182" s="536">
        <v>260</v>
      </c>
      <c r="G182" s="536">
        <v>132</v>
      </c>
      <c r="H182" s="536">
        <v>230</v>
      </c>
      <c r="I182" s="536">
        <v>114</v>
      </c>
      <c r="J182" s="269">
        <v>224</v>
      </c>
      <c r="K182" s="269"/>
      <c r="L182" s="124">
        <v>121</v>
      </c>
      <c r="M182" s="124">
        <f t="shared" si="135"/>
        <v>1453</v>
      </c>
      <c r="N182" s="530">
        <f t="shared" si="136"/>
        <v>723</v>
      </c>
      <c r="O182" s="124"/>
      <c r="P182" s="1022"/>
      <c r="Q182" s="124"/>
      <c r="R182" s="124"/>
      <c r="S182" s="1015"/>
      <c r="T182" s="325"/>
      <c r="U182" s="524"/>
      <c r="V182" s="531" t="s">
        <v>134</v>
      </c>
      <c r="W182" s="124">
        <v>71</v>
      </c>
      <c r="X182" s="124">
        <v>32</v>
      </c>
      <c r="Y182" s="124">
        <v>47</v>
      </c>
      <c r="Z182" s="124">
        <v>21</v>
      </c>
      <c r="AA182" s="124">
        <v>51</v>
      </c>
      <c r="AB182" s="124">
        <v>30</v>
      </c>
      <c r="AC182" s="124">
        <v>43</v>
      </c>
      <c r="AD182" s="124">
        <v>22</v>
      </c>
      <c r="AE182" s="124">
        <v>16</v>
      </c>
      <c r="AF182" s="1022"/>
      <c r="AG182" s="124">
        <v>10</v>
      </c>
      <c r="AH182" s="124">
        <f t="shared" si="137"/>
        <v>228</v>
      </c>
      <c r="AI182" s="124">
        <f t="shared" si="138"/>
        <v>115</v>
      </c>
      <c r="AJ182" s="124"/>
      <c r="AK182" s="1022"/>
      <c r="AL182" s="124"/>
      <c r="AM182" s="124"/>
      <c r="AN182" s="1015"/>
      <c r="AO182" s="325"/>
      <c r="AP182" s="524"/>
      <c r="AQ182" s="531" t="s">
        <v>134</v>
      </c>
      <c r="AR182" s="124">
        <v>10</v>
      </c>
      <c r="AS182" s="124">
        <v>8</v>
      </c>
      <c r="AT182" s="124">
        <v>8</v>
      </c>
      <c r="AU182" s="124">
        <v>8</v>
      </c>
      <c r="AV182" s="124">
        <v>8</v>
      </c>
      <c r="AW182" s="124">
        <f t="shared" si="139"/>
        <v>42</v>
      </c>
      <c r="AX182" s="124"/>
      <c r="AY182" s="124"/>
      <c r="AZ182" s="124">
        <v>37</v>
      </c>
      <c r="BA182" s="124">
        <v>1</v>
      </c>
      <c r="BB182" s="124">
        <f t="shared" si="125"/>
        <v>38</v>
      </c>
      <c r="BC182" s="325">
        <v>10</v>
      </c>
      <c r="BD182" s="535"/>
      <c r="BE182" s="336" t="s">
        <v>254</v>
      </c>
      <c r="BF182" s="122">
        <v>34</v>
      </c>
      <c r="BG182" s="123">
        <v>17</v>
      </c>
      <c r="BH182" s="123"/>
      <c r="BI182" s="123"/>
      <c r="BJ182" s="351"/>
    </row>
    <row r="183" spans="1:62" ht="14.15" customHeight="1" thickBot="1">
      <c r="A183" s="580" t="s">
        <v>135</v>
      </c>
      <c r="B183" s="342">
        <v>637</v>
      </c>
      <c r="C183" s="342">
        <v>303</v>
      </c>
      <c r="D183" s="342">
        <v>545</v>
      </c>
      <c r="E183" s="342">
        <v>241</v>
      </c>
      <c r="F183" s="342">
        <v>603</v>
      </c>
      <c r="G183" s="342">
        <v>283</v>
      </c>
      <c r="H183" s="342">
        <v>441</v>
      </c>
      <c r="I183" s="342">
        <v>209</v>
      </c>
      <c r="J183" s="581">
        <v>341</v>
      </c>
      <c r="K183" s="1044"/>
      <c r="L183" s="342">
        <v>177</v>
      </c>
      <c r="M183" s="331">
        <f t="shared" si="135"/>
        <v>2567</v>
      </c>
      <c r="N183" s="565">
        <f t="shared" si="136"/>
        <v>1213</v>
      </c>
      <c r="O183" s="331"/>
      <c r="P183" s="1023"/>
      <c r="Q183" s="331"/>
      <c r="R183" s="331"/>
      <c r="S183" s="1017"/>
      <c r="T183" s="547"/>
      <c r="U183" s="524"/>
      <c r="V183" s="548" t="s">
        <v>135</v>
      </c>
      <c r="W183" s="331">
        <v>96</v>
      </c>
      <c r="X183" s="331">
        <v>45</v>
      </c>
      <c r="Y183" s="331">
        <v>52</v>
      </c>
      <c r="Z183" s="331">
        <v>19</v>
      </c>
      <c r="AA183" s="331">
        <v>40</v>
      </c>
      <c r="AB183" s="331">
        <v>20</v>
      </c>
      <c r="AC183" s="331">
        <v>45</v>
      </c>
      <c r="AD183" s="331">
        <v>24</v>
      </c>
      <c r="AE183" s="331">
        <v>20</v>
      </c>
      <c r="AF183" s="1023"/>
      <c r="AG183" s="331">
        <v>6</v>
      </c>
      <c r="AH183" s="331">
        <f t="shared" si="137"/>
        <v>253</v>
      </c>
      <c r="AI183" s="331">
        <f t="shared" si="138"/>
        <v>114</v>
      </c>
      <c r="AJ183" s="331"/>
      <c r="AK183" s="1023"/>
      <c r="AL183" s="331"/>
      <c r="AM183" s="331"/>
      <c r="AN183" s="1017"/>
      <c r="AO183" s="547"/>
      <c r="AP183" s="524"/>
      <c r="AQ183" s="548" t="s">
        <v>135</v>
      </c>
      <c r="AR183" s="331">
        <v>5</v>
      </c>
      <c r="AS183" s="331">
        <v>5</v>
      </c>
      <c r="AT183" s="331">
        <v>6</v>
      </c>
      <c r="AU183" s="331">
        <v>6</v>
      </c>
      <c r="AV183" s="331">
        <v>6</v>
      </c>
      <c r="AW183" s="331">
        <f t="shared" si="139"/>
        <v>28</v>
      </c>
      <c r="AX183" s="331"/>
      <c r="AY183" s="331"/>
      <c r="AZ183" s="331">
        <v>97</v>
      </c>
      <c r="BA183" s="331">
        <v>6</v>
      </c>
      <c r="BB183" s="331">
        <f t="shared" si="125"/>
        <v>103</v>
      </c>
      <c r="BC183" s="547">
        <v>17</v>
      </c>
      <c r="BD183" s="535"/>
      <c r="BE183" s="347" t="s">
        <v>255</v>
      </c>
      <c r="BF183" s="348">
        <v>78</v>
      </c>
      <c r="BG183" s="349">
        <v>32</v>
      </c>
      <c r="BH183" s="349"/>
      <c r="BI183" s="349">
        <v>3</v>
      </c>
      <c r="BJ183" s="352">
        <v>31</v>
      </c>
    </row>
    <row r="184" spans="1:62" ht="15.75" customHeight="1">
      <c r="A184" s="582"/>
      <c r="B184" s="524"/>
      <c r="C184" s="524"/>
      <c r="D184" s="524"/>
      <c r="E184" s="524"/>
      <c r="F184" s="524"/>
      <c r="G184" s="524"/>
      <c r="H184" s="524"/>
      <c r="I184" s="524"/>
      <c r="J184" s="524"/>
      <c r="K184" s="524"/>
      <c r="L184" s="524"/>
      <c r="M184" s="524"/>
      <c r="N184" s="524"/>
      <c r="O184" s="524"/>
      <c r="P184" s="524"/>
      <c r="Q184" s="524"/>
      <c r="R184" s="524"/>
      <c r="S184" s="524"/>
      <c r="T184" s="524"/>
      <c r="U184" s="524"/>
      <c r="V184" s="524"/>
      <c r="W184" s="524"/>
      <c r="X184" s="524"/>
      <c r="Y184" s="524"/>
      <c r="Z184" s="524"/>
      <c r="AA184" s="524"/>
      <c r="AB184" s="524"/>
      <c r="AC184" s="524"/>
      <c r="AD184" s="524"/>
      <c r="AE184" s="524"/>
      <c r="AF184" s="524"/>
      <c r="AG184" s="524"/>
      <c r="AH184" s="524"/>
      <c r="AI184" s="524"/>
      <c r="AJ184" s="524"/>
      <c r="AK184" s="524"/>
      <c r="AL184" s="524"/>
      <c r="AM184" s="524"/>
      <c r="AN184" s="524"/>
      <c r="AO184" s="524"/>
      <c r="AP184" s="524"/>
      <c r="AQ184" s="524"/>
      <c r="AR184" s="524"/>
      <c r="AS184" s="524"/>
      <c r="AT184" s="524"/>
      <c r="AU184" s="524"/>
      <c r="AV184" s="524"/>
      <c r="AW184" s="524"/>
      <c r="AX184" s="524"/>
      <c r="AY184" s="524"/>
      <c r="AZ184" s="524"/>
      <c r="BA184" s="524"/>
      <c r="BB184" s="524"/>
      <c r="BC184" s="524"/>
      <c r="BD184" s="526"/>
      <c r="BE184" s="524"/>
      <c r="BF184" s="524"/>
      <c r="BG184" s="524"/>
      <c r="BH184" s="524"/>
      <c r="BI184" s="524"/>
      <c r="BJ184" s="524"/>
    </row>
  </sheetData>
  <mergeCells count="164">
    <mergeCell ref="A2:T2"/>
    <mergeCell ref="AE5:AG5"/>
    <mergeCell ref="AJ5:AL5"/>
    <mergeCell ref="AM5:AO5"/>
    <mergeCell ref="AR5:AY5"/>
    <mergeCell ref="AC5:AD5"/>
    <mergeCell ref="A5:A6"/>
    <mergeCell ref="V5:V6"/>
    <mergeCell ref="AQ5:AQ6"/>
    <mergeCell ref="M5:N5"/>
    <mergeCell ref="AH5:AI5"/>
    <mergeCell ref="B5:C5"/>
    <mergeCell ref="D5:E5"/>
    <mergeCell ref="F5:G5"/>
    <mergeCell ref="H5:I5"/>
    <mergeCell ref="J5:L5"/>
    <mergeCell ref="W5:X5"/>
    <mergeCell ref="Y5:Z5"/>
    <mergeCell ref="AA5:AB5"/>
    <mergeCell ref="O5:Q5"/>
    <mergeCell ref="R5:T5"/>
    <mergeCell ref="O33:Q33"/>
    <mergeCell ref="R33:T33"/>
    <mergeCell ref="AJ33:AL33"/>
    <mergeCell ref="AM33:AO33"/>
    <mergeCell ref="AR33:AY33"/>
    <mergeCell ref="BE67:BJ67"/>
    <mergeCell ref="BF33:BH33"/>
    <mergeCell ref="BE33:BE34"/>
    <mergeCell ref="BE1:BJ1"/>
    <mergeCell ref="AQ2:BC2"/>
    <mergeCell ref="BE2:BJ2"/>
    <mergeCell ref="AQ31:BC31"/>
    <mergeCell ref="BE31:BJ31"/>
    <mergeCell ref="AQ3:BC3"/>
    <mergeCell ref="BE3:BJ3"/>
    <mergeCell ref="BI33:BJ33"/>
    <mergeCell ref="BC5:BC6"/>
    <mergeCell ref="BE5:BE6"/>
    <mergeCell ref="BI5:BJ5"/>
    <mergeCell ref="BE30:BJ30"/>
    <mergeCell ref="BF5:BH5"/>
    <mergeCell ref="V1:AO1"/>
    <mergeCell ref="V3:AO3"/>
    <mergeCell ref="V2:AO2"/>
    <mergeCell ref="AC33:AD33"/>
    <mergeCell ref="W33:X33"/>
    <mergeCell ref="Y33:Z33"/>
    <mergeCell ref="AC70:AD70"/>
    <mergeCell ref="AE70:AG70"/>
    <mergeCell ref="W70:X70"/>
    <mergeCell ref="AQ67:BC67"/>
    <mergeCell ref="V30:AO30"/>
    <mergeCell ref="V31:AO31"/>
    <mergeCell ref="AQ30:BC30"/>
    <mergeCell ref="AA33:AB33"/>
    <mergeCell ref="AE33:AG33"/>
    <mergeCell ref="V33:V34"/>
    <mergeCell ref="AH33:AI33"/>
    <mergeCell ref="AQ33:AQ34"/>
    <mergeCell ref="BC33:BC34"/>
    <mergeCell ref="AQ104:BC104"/>
    <mergeCell ref="B107:C107"/>
    <mergeCell ref="D107:E107"/>
    <mergeCell ref="F107:G107"/>
    <mergeCell ref="H107:I107"/>
    <mergeCell ref="BE68:BJ68"/>
    <mergeCell ref="A70:A71"/>
    <mergeCell ref="M70:N70"/>
    <mergeCell ref="V70:V71"/>
    <mergeCell ref="AH70:AI70"/>
    <mergeCell ref="AQ70:AQ71"/>
    <mergeCell ref="BC70:BC71"/>
    <mergeCell ref="BE70:BE71"/>
    <mergeCell ref="BI70:BJ70"/>
    <mergeCell ref="O70:Q70"/>
    <mergeCell ref="R70:T70"/>
    <mergeCell ref="AJ70:AL70"/>
    <mergeCell ref="AM70:AO70"/>
    <mergeCell ref="BF70:BH70"/>
    <mergeCell ref="AR70:AY70"/>
    <mergeCell ref="AQ68:BC68"/>
    <mergeCell ref="B70:C70"/>
    <mergeCell ref="D70:E70"/>
    <mergeCell ref="F70:G70"/>
    <mergeCell ref="AQ146:BC146"/>
    <mergeCell ref="A146:T146"/>
    <mergeCell ref="BE105:BJ105"/>
    <mergeCell ref="BC107:BC108"/>
    <mergeCell ref="BE107:BE108"/>
    <mergeCell ref="AQ145:BC145"/>
    <mergeCell ref="BE145:BJ145"/>
    <mergeCell ref="BI107:BJ107"/>
    <mergeCell ref="A107:A108"/>
    <mergeCell ref="M107:N107"/>
    <mergeCell ref="V107:V108"/>
    <mergeCell ref="AH107:AI107"/>
    <mergeCell ref="AQ107:AQ108"/>
    <mergeCell ref="O107:Q107"/>
    <mergeCell ref="R107:T107"/>
    <mergeCell ref="BF107:BH107"/>
    <mergeCell ref="AJ107:AL107"/>
    <mergeCell ref="AM107:AO107"/>
    <mergeCell ref="AR107:AY107"/>
    <mergeCell ref="A105:T105"/>
    <mergeCell ref="A145:T145"/>
    <mergeCell ref="AQ148:AQ149"/>
    <mergeCell ref="BC148:BC149"/>
    <mergeCell ref="BE148:BE149"/>
    <mergeCell ref="BI148:BJ148"/>
    <mergeCell ref="O148:Q148"/>
    <mergeCell ref="R148:T148"/>
    <mergeCell ref="BF148:BH148"/>
    <mergeCell ref="AJ148:AL148"/>
    <mergeCell ref="AM148:AO148"/>
    <mergeCell ref="AR148:AY148"/>
    <mergeCell ref="BE104:BJ104"/>
    <mergeCell ref="AC107:AD107"/>
    <mergeCell ref="AE107:AG107"/>
    <mergeCell ref="W148:X148"/>
    <mergeCell ref="Y148:Z148"/>
    <mergeCell ref="AA148:AB148"/>
    <mergeCell ref="AQ105:BC105"/>
    <mergeCell ref="AE148:AG148"/>
    <mergeCell ref="AQ1:BC1"/>
    <mergeCell ref="V145:AO145"/>
    <mergeCell ref="V146:AO146"/>
    <mergeCell ref="V104:AO104"/>
    <mergeCell ref="V105:AO105"/>
    <mergeCell ref="V67:AO67"/>
    <mergeCell ref="V68:AO68"/>
    <mergeCell ref="Y70:Z70"/>
    <mergeCell ref="AA70:AB70"/>
    <mergeCell ref="W107:X107"/>
    <mergeCell ref="Y107:Z107"/>
    <mergeCell ref="AA107:AB107"/>
    <mergeCell ref="AC148:AD148"/>
    <mergeCell ref="BE146:BJ146"/>
    <mergeCell ref="V148:V149"/>
    <mergeCell ref="AH148:AI148"/>
    <mergeCell ref="A1:T1"/>
    <mergeCell ref="A30:T30"/>
    <mergeCell ref="A31:T31"/>
    <mergeCell ref="A67:T67"/>
    <mergeCell ref="A68:T68"/>
    <mergeCell ref="A104:T104"/>
    <mergeCell ref="J107:L107"/>
    <mergeCell ref="B148:C148"/>
    <mergeCell ref="D148:E148"/>
    <mergeCell ref="F148:G148"/>
    <mergeCell ref="H148:I148"/>
    <mergeCell ref="A3:T3"/>
    <mergeCell ref="J148:L148"/>
    <mergeCell ref="H70:I70"/>
    <mergeCell ref="J70:L70"/>
    <mergeCell ref="A148:A149"/>
    <mergeCell ref="M148:N148"/>
    <mergeCell ref="A33:A34"/>
    <mergeCell ref="M33:N33"/>
    <mergeCell ref="B33:C33"/>
    <mergeCell ref="D33:E33"/>
    <mergeCell ref="F33:G33"/>
    <mergeCell ref="H33:I33"/>
    <mergeCell ref="J33:L33"/>
  </mergeCells>
  <printOptions horizontalCentered="1"/>
  <pageMargins left="0.51181102362204722" right="0.31496062992125984" top="0.15748031496062992" bottom="0.15748031496062992" header="0.31496062992125984" footer="0.31496062992125984"/>
  <pageSetup paperSize="9" scale="85" firstPageNumber="74" orientation="landscape" useFirstPageNumber="1" r:id="rId1"/>
  <headerFooter>
    <oddFooter>Page &amp;P</oddFooter>
  </headerFooter>
  <rowBreaks count="4" manualBreakCount="4">
    <brk id="29" max="16383" man="1"/>
    <brk id="66" max="16383" man="1"/>
    <brk id="103" max="16383" man="1"/>
    <brk id="1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opLeftCell="A14" workbookViewId="0">
      <selection activeCell="B27" sqref="B27:M49"/>
    </sheetView>
  </sheetViews>
  <sheetFormatPr baseColWidth="10" defaultRowHeight="14.5"/>
  <sheetData>
    <row r="1" spans="1:20">
      <c r="A1" t="s">
        <v>312</v>
      </c>
      <c r="B1" t="s">
        <v>317</v>
      </c>
      <c r="E1" t="s">
        <v>318</v>
      </c>
      <c r="H1" t="s">
        <v>319</v>
      </c>
      <c r="K1" t="s">
        <v>320</v>
      </c>
    </row>
    <row r="2" spans="1:20">
      <c r="B2" t="s">
        <v>313</v>
      </c>
      <c r="D2" t="s">
        <v>314</v>
      </c>
      <c r="E2" t="s">
        <v>313</v>
      </c>
      <c r="G2" t="s">
        <v>314</v>
      </c>
      <c r="H2" t="s">
        <v>313</v>
      </c>
      <c r="J2" t="s">
        <v>314</v>
      </c>
      <c r="K2" t="s">
        <v>313</v>
      </c>
      <c r="M2" t="s">
        <v>314</v>
      </c>
    </row>
    <row r="3" spans="1:20">
      <c r="A3" t="s">
        <v>266</v>
      </c>
      <c r="B3">
        <v>107</v>
      </c>
      <c r="C3">
        <v>44</v>
      </c>
      <c r="D3">
        <v>63</v>
      </c>
      <c r="E3">
        <v>118</v>
      </c>
      <c r="F3">
        <v>51</v>
      </c>
      <c r="G3">
        <v>67</v>
      </c>
      <c r="H3">
        <v>100</v>
      </c>
      <c r="I3">
        <v>44</v>
      </c>
      <c r="J3">
        <v>56</v>
      </c>
      <c r="K3">
        <v>976</v>
      </c>
      <c r="L3">
        <v>495</v>
      </c>
      <c r="M3">
        <v>481</v>
      </c>
      <c r="O3">
        <v>22</v>
      </c>
      <c r="P3">
        <v>12</v>
      </c>
      <c r="Q3">
        <v>10</v>
      </c>
      <c r="R3">
        <v>16</v>
      </c>
      <c r="S3">
        <v>13</v>
      </c>
      <c r="T3">
        <v>3</v>
      </c>
    </row>
    <row r="4" spans="1:20">
      <c r="A4" t="s">
        <v>8</v>
      </c>
      <c r="B4">
        <v>166</v>
      </c>
      <c r="C4">
        <v>92</v>
      </c>
      <c r="D4">
        <v>74</v>
      </c>
      <c r="E4">
        <v>94</v>
      </c>
      <c r="F4">
        <v>41</v>
      </c>
      <c r="G4">
        <v>53</v>
      </c>
      <c r="H4">
        <v>99</v>
      </c>
      <c r="I4">
        <v>40</v>
      </c>
      <c r="J4">
        <v>59</v>
      </c>
      <c r="K4">
        <v>241</v>
      </c>
      <c r="L4">
        <v>117</v>
      </c>
      <c r="M4">
        <v>124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</row>
    <row r="5" spans="1:20">
      <c r="A5" t="s">
        <v>13</v>
      </c>
      <c r="B5">
        <v>1472</v>
      </c>
      <c r="C5">
        <v>864</v>
      </c>
      <c r="D5">
        <v>608</v>
      </c>
      <c r="E5">
        <v>1101</v>
      </c>
      <c r="F5">
        <v>622</v>
      </c>
      <c r="G5">
        <v>479</v>
      </c>
      <c r="H5">
        <v>1047</v>
      </c>
      <c r="I5">
        <v>515</v>
      </c>
      <c r="J5">
        <v>532</v>
      </c>
      <c r="K5">
        <v>2414</v>
      </c>
      <c r="L5">
        <v>1135</v>
      </c>
      <c r="M5">
        <v>1279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</row>
    <row r="6" spans="1:20">
      <c r="A6" t="s">
        <v>22</v>
      </c>
      <c r="B6">
        <v>255</v>
      </c>
      <c r="C6">
        <v>135</v>
      </c>
      <c r="D6">
        <v>120</v>
      </c>
      <c r="E6">
        <v>181</v>
      </c>
      <c r="F6">
        <v>81</v>
      </c>
      <c r="G6">
        <v>100</v>
      </c>
      <c r="H6">
        <v>128</v>
      </c>
      <c r="I6">
        <v>63</v>
      </c>
      <c r="J6">
        <v>65</v>
      </c>
      <c r="K6">
        <v>398</v>
      </c>
      <c r="L6">
        <v>192</v>
      </c>
      <c r="M6">
        <v>206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</row>
    <row r="7" spans="1:20">
      <c r="A7" t="s">
        <v>29</v>
      </c>
      <c r="B7">
        <v>17</v>
      </c>
      <c r="C7">
        <v>7</v>
      </c>
      <c r="D7">
        <v>10</v>
      </c>
      <c r="E7">
        <v>15</v>
      </c>
      <c r="F7">
        <v>9</v>
      </c>
      <c r="G7">
        <v>6</v>
      </c>
      <c r="H7">
        <v>8</v>
      </c>
      <c r="I7">
        <v>3</v>
      </c>
      <c r="J7">
        <v>5</v>
      </c>
      <c r="K7">
        <v>9</v>
      </c>
      <c r="L7">
        <v>3</v>
      </c>
      <c r="M7">
        <v>6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</row>
    <row r="8" spans="1:20">
      <c r="A8" t="s">
        <v>34</v>
      </c>
      <c r="B8">
        <v>33</v>
      </c>
      <c r="C8">
        <v>17</v>
      </c>
      <c r="D8">
        <v>16</v>
      </c>
      <c r="E8">
        <v>51</v>
      </c>
      <c r="F8">
        <v>28</v>
      </c>
      <c r="G8">
        <v>23</v>
      </c>
      <c r="H8">
        <v>31</v>
      </c>
      <c r="I8">
        <v>11</v>
      </c>
      <c r="J8">
        <v>20</v>
      </c>
      <c r="K8">
        <v>49</v>
      </c>
      <c r="L8">
        <v>22</v>
      </c>
      <c r="M8">
        <v>27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</row>
    <row r="9" spans="1:20">
      <c r="A9" t="s">
        <v>267</v>
      </c>
      <c r="B9">
        <v>263</v>
      </c>
      <c r="C9">
        <v>120</v>
      </c>
      <c r="D9">
        <v>143</v>
      </c>
      <c r="E9">
        <v>124</v>
      </c>
      <c r="F9">
        <v>62</v>
      </c>
      <c r="G9">
        <v>62</v>
      </c>
      <c r="H9">
        <v>92</v>
      </c>
      <c r="I9">
        <v>42</v>
      </c>
      <c r="J9">
        <v>50</v>
      </c>
      <c r="K9">
        <v>32</v>
      </c>
      <c r="L9">
        <v>11</v>
      </c>
      <c r="M9">
        <v>21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</row>
    <row r="10" spans="1:20">
      <c r="A10" t="s">
        <v>268</v>
      </c>
      <c r="B10">
        <v>58</v>
      </c>
      <c r="C10">
        <v>25</v>
      </c>
      <c r="D10">
        <v>33</v>
      </c>
      <c r="E10">
        <v>38</v>
      </c>
      <c r="F10">
        <v>24</v>
      </c>
      <c r="G10">
        <v>14</v>
      </c>
      <c r="H10">
        <v>65</v>
      </c>
      <c r="I10">
        <v>41</v>
      </c>
      <c r="J10">
        <v>24</v>
      </c>
      <c r="K10">
        <v>95</v>
      </c>
      <c r="L10">
        <v>55</v>
      </c>
      <c r="M10">
        <v>40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</row>
    <row r="11" spans="1:20">
      <c r="A11" t="s">
        <v>54</v>
      </c>
      <c r="B11">
        <v>228</v>
      </c>
      <c r="C11">
        <v>118</v>
      </c>
      <c r="D11">
        <v>110</v>
      </c>
      <c r="E11">
        <v>140</v>
      </c>
      <c r="F11">
        <v>64</v>
      </c>
      <c r="G11">
        <v>76</v>
      </c>
      <c r="H11">
        <v>147</v>
      </c>
      <c r="I11">
        <v>68</v>
      </c>
      <c r="J11">
        <v>79</v>
      </c>
      <c r="K11">
        <v>224</v>
      </c>
      <c r="L11">
        <v>101</v>
      </c>
      <c r="M11">
        <v>123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</row>
    <row r="12" spans="1:20">
      <c r="A12" t="s">
        <v>62</v>
      </c>
      <c r="B12">
        <v>20</v>
      </c>
      <c r="C12">
        <v>11</v>
      </c>
      <c r="D12">
        <v>9</v>
      </c>
      <c r="E12">
        <v>13</v>
      </c>
      <c r="F12">
        <v>6</v>
      </c>
      <c r="G12">
        <v>7</v>
      </c>
      <c r="H12">
        <v>11</v>
      </c>
      <c r="I12">
        <v>5</v>
      </c>
      <c r="J12">
        <v>6</v>
      </c>
      <c r="K12">
        <v>17</v>
      </c>
      <c r="L12">
        <v>3</v>
      </c>
      <c r="M12">
        <v>14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</row>
    <row r="13" spans="1:20">
      <c r="A13" t="s">
        <v>66</v>
      </c>
      <c r="B13">
        <v>320</v>
      </c>
      <c r="C13">
        <v>169</v>
      </c>
      <c r="D13">
        <v>151</v>
      </c>
      <c r="E13">
        <v>232</v>
      </c>
      <c r="F13">
        <v>91</v>
      </c>
      <c r="G13">
        <v>141</v>
      </c>
      <c r="H13">
        <v>221</v>
      </c>
      <c r="I13">
        <v>91</v>
      </c>
      <c r="J13">
        <v>130</v>
      </c>
      <c r="K13">
        <v>292</v>
      </c>
      <c r="L13">
        <v>147</v>
      </c>
      <c r="M13">
        <v>145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</row>
    <row r="14" spans="1:20">
      <c r="A14" t="s">
        <v>73</v>
      </c>
      <c r="B14">
        <v>166</v>
      </c>
      <c r="C14">
        <v>92</v>
      </c>
      <c r="D14">
        <v>74</v>
      </c>
      <c r="E14">
        <v>123</v>
      </c>
      <c r="F14">
        <v>60</v>
      </c>
      <c r="G14">
        <v>63</v>
      </c>
      <c r="H14">
        <v>81</v>
      </c>
      <c r="I14">
        <v>43</v>
      </c>
      <c r="J14">
        <v>38</v>
      </c>
      <c r="K14">
        <v>240</v>
      </c>
      <c r="L14">
        <v>113</v>
      </c>
      <c r="M14">
        <v>127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</row>
    <row r="15" spans="1:20">
      <c r="A15" t="s">
        <v>76</v>
      </c>
      <c r="B15">
        <v>547</v>
      </c>
      <c r="C15">
        <v>266</v>
      </c>
      <c r="D15">
        <v>281</v>
      </c>
      <c r="E15">
        <v>314</v>
      </c>
      <c r="F15">
        <v>147</v>
      </c>
      <c r="G15">
        <v>167</v>
      </c>
      <c r="H15">
        <v>281</v>
      </c>
      <c r="I15">
        <v>122</v>
      </c>
      <c r="J15">
        <v>159</v>
      </c>
      <c r="K15">
        <v>385</v>
      </c>
      <c r="L15">
        <v>174</v>
      </c>
      <c r="M15">
        <v>211</v>
      </c>
      <c r="O15">
        <v>2</v>
      </c>
      <c r="P15">
        <v>1</v>
      </c>
      <c r="Q15">
        <v>1</v>
      </c>
      <c r="R15">
        <v>0</v>
      </c>
      <c r="S15">
        <v>0</v>
      </c>
      <c r="T15">
        <v>0</v>
      </c>
    </row>
    <row r="16" spans="1:20">
      <c r="A16" t="s">
        <v>82</v>
      </c>
      <c r="B16">
        <v>450</v>
      </c>
      <c r="C16">
        <v>242</v>
      </c>
      <c r="D16">
        <v>208</v>
      </c>
      <c r="E16">
        <v>392</v>
      </c>
      <c r="F16">
        <v>204</v>
      </c>
      <c r="G16">
        <v>188</v>
      </c>
      <c r="H16">
        <v>282</v>
      </c>
      <c r="I16">
        <v>132</v>
      </c>
      <c r="J16">
        <v>150</v>
      </c>
      <c r="K16">
        <v>465</v>
      </c>
      <c r="L16">
        <v>208</v>
      </c>
      <c r="M16">
        <v>257</v>
      </c>
      <c r="O16">
        <v>2</v>
      </c>
      <c r="P16">
        <v>0</v>
      </c>
      <c r="Q16">
        <v>2</v>
      </c>
      <c r="R16">
        <v>0</v>
      </c>
      <c r="S16">
        <v>0</v>
      </c>
      <c r="T16">
        <v>0</v>
      </c>
    </row>
    <row r="17" spans="1:20">
      <c r="A17" t="s">
        <v>88</v>
      </c>
      <c r="B17">
        <v>90</v>
      </c>
      <c r="C17">
        <v>49</v>
      </c>
      <c r="D17">
        <v>41</v>
      </c>
      <c r="E17">
        <v>32</v>
      </c>
      <c r="F17">
        <v>12</v>
      </c>
      <c r="G17">
        <v>20</v>
      </c>
      <c r="H17">
        <v>32</v>
      </c>
      <c r="I17">
        <v>11</v>
      </c>
      <c r="J17">
        <v>21</v>
      </c>
      <c r="K17">
        <v>5</v>
      </c>
      <c r="L17">
        <v>3</v>
      </c>
      <c r="M17">
        <v>2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:20">
      <c r="A18" t="s">
        <v>92</v>
      </c>
      <c r="B18">
        <v>253</v>
      </c>
      <c r="C18">
        <v>142</v>
      </c>
      <c r="D18">
        <v>111</v>
      </c>
      <c r="E18">
        <v>148</v>
      </c>
      <c r="F18">
        <v>71</v>
      </c>
      <c r="G18">
        <v>77</v>
      </c>
      <c r="H18">
        <v>162</v>
      </c>
      <c r="I18">
        <v>74</v>
      </c>
      <c r="J18">
        <v>88</v>
      </c>
      <c r="K18">
        <v>441</v>
      </c>
      <c r="L18">
        <v>195</v>
      </c>
      <c r="M18">
        <v>246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</row>
    <row r="19" spans="1:20">
      <c r="A19" t="s">
        <v>96</v>
      </c>
      <c r="B19">
        <v>10</v>
      </c>
      <c r="C19">
        <v>6</v>
      </c>
      <c r="D19">
        <v>4</v>
      </c>
      <c r="E19">
        <v>6</v>
      </c>
      <c r="F19">
        <v>2</v>
      </c>
      <c r="G19">
        <v>4</v>
      </c>
      <c r="H19">
        <v>13</v>
      </c>
      <c r="I19">
        <v>8</v>
      </c>
      <c r="J19">
        <v>5</v>
      </c>
      <c r="K19">
        <v>10</v>
      </c>
      <c r="L19">
        <v>1</v>
      </c>
      <c r="M19">
        <v>9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</row>
    <row r="20" spans="1:20">
      <c r="A20" t="s">
        <v>102</v>
      </c>
      <c r="B20">
        <v>95</v>
      </c>
      <c r="C20">
        <v>51</v>
      </c>
      <c r="D20">
        <v>44</v>
      </c>
      <c r="E20">
        <v>71</v>
      </c>
      <c r="F20">
        <v>35</v>
      </c>
      <c r="G20">
        <v>36</v>
      </c>
      <c r="H20">
        <v>63</v>
      </c>
      <c r="I20">
        <v>34</v>
      </c>
      <c r="J20">
        <v>29</v>
      </c>
      <c r="K20">
        <v>51</v>
      </c>
      <c r="L20">
        <v>29</v>
      </c>
      <c r="M20">
        <v>22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0">
      <c r="A21" t="s">
        <v>108</v>
      </c>
      <c r="B21">
        <v>111</v>
      </c>
      <c r="C21">
        <v>53</v>
      </c>
      <c r="D21">
        <v>58</v>
      </c>
      <c r="E21">
        <v>87</v>
      </c>
      <c r="F21">
        <v>45</v>
      </c>
      <c r="G21">
        <v>42</v>
      </c>
      <c r="H21">
        <v>84</v>
      </c>
      <c r="I21">
        <v>51</v>
      </c>
      <c r="J21">
        <v>33</v>
      </c>
      <c r="K21">
        <v>393</v>
      </c>
      <c r="L21">
        <v>207</v>
      </c>
      <c r="M21">
        <v>186</v>
      </c>
      <c r="O21">
        <v>32</v>
      </c>
      <c r="P21">
        <v>12</v>
      </c>
      <c r="Q21">
        <v>20</v>
      </c>
      <c r="R21">
        <v>13</v>
      </c>
      <c r="S21">
        <v>3</v>
      </c>
      <c r="T21">
        <v>10</v>
      </c>
    </row>
    <row r="22" spans="1:20">
      <c r="A22" t="s">
        <v>113</v>
      </c>
      <c r="B22">
        <v>243</v>
      </c>
      <c r="C22">
        <v>128</v>
      </c>
      <c r="D22">
        <v>115</v>
      </c>
      <c r="E22">
        <v>161</v>
      </c>
      <c r="F22">
        <v>76</v>
      </c>
      <c r="G22">
        <v>85</v>
      </c>
      <c r="H22">
        <v>170</v>
      </c>
      <c r="I22">
        <v>93</v>
      </c>
      <c r="J22">
        <v>77</v>
      </c>
      <c r="K22">
        <v>487</v>
      </c>
      <c r="L22">
        <v>292</v>
      </c>
      <c r="M22">
        <v>195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</row>
    <row r="23" spans="1:20">
      <c r="A23" t="s">
        <v>121</v>
      </c>
      <c r="B23">
        <v>453</v>
      </c>
      <c r="C23">
        <v>237</v>
      </c>
      <c r="D23">
        <v>216</v>
      </c>
      <c r="E23">
        <v>244</v>
      </c>
      <c r="F23">
        <v>131</v>
      </c>
      <c r="G23">
        <v>113</v>
      </c>
      <c r="H23">
        <v>307</v>
      </c>
      <c r="I23">
        <v>124</v>
      </c>
      <c r="J23">
        <v>183</v>
      </c>
      <c r="K23">
        <v>676</v>
      </c>
      <c r="L23">
        <v>306</v>
      </c>
      <c r="M23">
        <v>370</v>
      </c>
      <c r="O23">
        <v>5</v>
      </c>
      <c r="P23">
        <v>0</v>
      </c>
      <c r="Q23">
        <v>5</v>
      </c>
      <c r="R23">
        <v>6</v>
      </c>
      <c r="S23">
        <v>2</v>
      </c>
      <c r="T23">
        <v>4</v>
      </c>
    </row>
    <row r="24" spans="1:20">
      <c r="A24" t="s">
        <v>129</v>
      </c>
      <c r="B24">
        <v>164</v>
      </c>
      <c r="C24">
        <v>93</v>
      </c>
      <c r="D24">
        <v>71</v>
      </c>
      <c r="E24">
        <v>91</v>
      </c>
      <c r="F24">
        <v>45</v>
      </c>
      <c r="G24">
        <v>46</v>
      </c>
      <c r="H24">
        <v>68</v>
      </c>
      <c r="I24">
        <v>36</v>
      </c>
      <c r="J24">
        <v>32</v>
      </c>
      <c r="K24">
        <v>68</v>
      </c>
      <c r="L24">
        <v>26</v>
      </c>
      <c r="M24">
        <v>42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</row>
    <row r="25" spans="1:20">
      <c r="A25" t="s">
        <v>315</v>
      </c>
      <c r="B25">
        <v>5521</v>
      </c>
      <c r="C25">
        <v>2961</v>
      </c>
      <c r="D25">
        <v>2560</v>
      </c>
      <c r="E25">
        <v>3776</v>
      </c>
      <c r="F25">
        <v>1907</v>
      </c>
      <c r="G25">
        <v>1869</v>
      </c>
      <c r="H25">
        <v>3492</v>
      </c>
      <c r="I25">
        <v>1651</v>
      </c>
      <c r="J25">
        <v>1841</v>
      </c>
      <c r="K25">
        <v>7968</v>
      </c>
      <c r="L25">
        <v>3835</v>
      </c>
      <c r="M25">
        <v>4133</v>
      </c>
      <c r="O25">
        <v>63</v>
      </c>
      <c r="P25">
        <v>25</v>
      </c>
      <c r="Q25">
        <v>38</v>
      </c>
      <c r="R25">
        <v>35</v>
      </c>
      <c r="S25">
        <v>18</v>
      </c>
      <c r="T25">
        <v>17</v>
      </c>
    </row>
    <row r="27" spans="1:20">
      <c r="B27">
        <f>B3+O3</f>
        <v>129</v>
      </c>
      <c r="C27" s="30">
        <f t="shared" ref="C27:M27" si="0">C3+P3</f>
        <v>56</v>
      </c>
      <c r="D27" s="30">
        <f t="shared" si="0"/>
        <v>73</v>
      </c>
      <c r="E27" s="30">
        <f t="shared" si="0"/>
        <v>134</v>
      </c>
      <c r="F27" s="30">
        <f t="shared" si="0"/>
        <v>64</v>
      </c>
      <c r="G27" s="30">
        <f t="shared" si="0"/>
        <v>70</v>
      </c>
      <c r="H27" s="30">
        <f t="shared" si="0"/>
        <v>100</v>
      </c>
      <c r="I27" s="30">
        <f t="shared" si="0"/>
        <v>44</v>
      </c>
      <c r="J27" s="30">
        <f t="shared" si="0"/>
        <v>56</v>
      </c>
      <c r="K27" s="30">
        <f t="shared" si="0"/>
        <v>976</v>
      </c>
      <c r="L27" s="30">
        <f t="shared" si="0"/>
        <v>495</v>
      </c>
      <c r="M27" s="30">
        <f t="shared" si="0"/>
        <v>481</v>
      </c>
    </row>
    <row r="28" spans="1:20">
      <c r="B28" s="30">
        <f t="shared" ref="B28:B49" si="1">B4+O4</f>
        <v>166</v>
      </c>
      <c r="C28" s="30">
        <f t="shared" ref="C28:C49" si="2">C4+P4</f>
        <v>92</v>
      </c>
      <c r="D28" s="30">
        <f t="shared" ref="D28:D49" si="3">D4+Q4</f>
        <v>74</v>
      </c>
      <c r="E28" s="30">
        <f t="shared" ref="E28:E49" si="4">E4+R4</f>
        <v>94</v>
      </c>
      <c r="F28" s="30">
        <f t="shared" ref="F28:F49" si="5">F4+S4</f>
        <v>41</v>
      </c>
      <c r="G28" s="30">
        <f t="shared" ref="G28:G49" si="6">G4+T4</f>
        <v>53</v>
      </c>
      <c r="H28" s="30">
        <f t="shared" ref="H28:H49" si="7">H4+U4</f>
        <v>99</v>
      </c>
      <c r="I28" s="30">
        <f t="shared" ref="I28:I49" si="8">I4+V4</f>
        <v>40</v>
      </c>
      <c r="J28" s="30">
        <f t="shared" ref="J28:J49" si="9">J4+W4</f>
        <v>59</v>
      </c>
      <c r="K28" s="30">
        <f t="shared" ref="K28:K49" si="10">K4+X4</f>
        <v>241</v>
      </c>
      <c r="L28" s="30">
        <f t="shared" ref="L28:L49" si="11">L4+Y4</f>
        <v>117</v>
      </c>
      <c r="M28" s="30">
        <f t="shared" ref="M28:M49" si="12">M4+Z4</f>
        <v>124</v>
      </c>
    </row>
    <row r="29" spans="1:20">
      <c r="B29" s="30">
        <f t="shared" si="1"/>
        <v>1472</v>
      </c>
      <c r="C29" s="30">
        <f t="shared" si="2"/>
        <v>864</v>
      </c>
      <c r="D29" s="30">
        <f t="shared" si="3"/>
        <v>608</v>
      </c>
      <c r="E29" s="30">
        <f t="shared" si="4"/>
        <v>1101</v>
      </c>
      <c r="F29" s="30">
        <f t="shared" si="5"/>
        <v>622</v>
      </c>
      <c r="G29" s="30">
        <f t="shared" si="6"/>
        <v>479</v>
      </c>
      <c r="H29" s="30">
        <f t="shared" si="7"/>
        <v>1047</v>
      </c>
      <c r="I29" s="30">
        <f t="shared" si="8"/>
        <v>515</v>
      </c>
      <c r="J29" s="30">
        <f t="shared" si="9"/>
        <v>532</v>
      </c>
      <c r="K29" s="30">
        <f t="shared" si="10"/>
        <v>2414</v>
      </c>
      <c r="L29" s="30">
        <f t="shared" si="11"/>
        <v>1135</v>
      </c>
      <c r="M29" s="30">
        <f t="shared" si="12"/>
        <v>1279</v>
      </c>
    </row>
    <row r="30" spans="1:20">
      <c r="B30" s="30">
        <f t="shared" si="1"/>
        <v>255</v>
      </c>
      <c r="C30" s="30">
        <f t="shared" si="2"/>
        <v>135</v>
      </c>
      <c r="D30" s="30">
        <f t="shared" si="3"/>
        <v>120</v>
      </c>
      <c r="E30" s="30">
        <f t="shared" si="4"/>
        <v>181</v>
      </c>
      <c r="F30" s="30">
        <f t="shared" si="5"/>
        <v>81</v>
      </c>
      <c r="G30" s="30">
        <f t="shared" si="6"/>
        <v>100</v>
      </c>
      <c r="H30" s="30">
        <f t="shared" si="7"/>
        <v>128</v>
      </c>
      <c r="I30" s="30">
        <f t="shared" si="8"/>
        <v>63</v>
      </c>
      <c r="J30" s="30">
        <f t="shared" si="9"/>
        <v>65</v>
      </c>
      <c r="K30" s="30">
        <f t="shared" si="10"/>
        <v>398</v>
      </c>
      <c r="L30" s="30">
        <f t="shared" si="11"/>
        <v>192</v>
      </c>
      <c r="M30" s="30">
        <f t="shared" si="12"/>
        <v>206</v>
      </c>
    </row>
    <row r="31" spans="1:20">
      <c r="B31" s="30">
        <f t="shared" si="1"/>
        <v>17</v>
      </c>
      <c r="C31" s="30">
        <f t="shared" si="2"/>
        <v>7</v>
      </c>
      <c r="D31" s="30">
        <f t="shared" si="3"/>
        <v>10</v>
      </c>
      <c r="E31" s="30">
        <f t="shared" si="4"/>
        <v>15</v>
      </c>
      <c r="F31" s="30">
        <f t="shared" si="5"/>
        <v>9</v>
      </c>
      <c r="G31" s="30">
        <f t="shared" si="6"/>
        <v>6</v>
      </c>
      <c r="H31" s="30">
        <f t="shared" si="7"/>
        <v>8</v>
      </c>
      <c r="I31" s="30">
        <f t="shared" si="8"/>
        <v>3</v>
      </c>
      <c r="J31" s="30">
        <f t="shared" si="9"/>
        <v>5</v>
      </c>
      <c r="K31" s="30">
        <f t="shared" si="10"/>
        <v>9</v>
      </c>
      <c r="L31" s="30">
        <f t="shared" si="11"/>
        <v>3</v>
      </c>
      <c r="M31" s="30">
        <f t="shared" si="12"/>
        <v>6</v>
      </c>
    </row>
    <row r="32" spans="1:20">
      <c r="B32" s="30">
        <f t="shared" si="1"/>
        <v>33</v>
      </c>
      <c r="C32" s="30">
        <f t="shared" si="2"/>
        <v>17</v>
      </c>
      <c r="D32" s="30">
        <f t="shared" si="3"/>
        <v>16</v>
      </c>
      <c r="E32" s="30">
        <f t="shared" si="4"/>
        <v>51</v>
      </c>
      <c r="F32" s="30">
        <f t="shared" si="5"/>
        <v>28</v>
      </c>
      <c r="G32" s="30">
        <f t="shared" si="6"/>
        <v>23</v>
      </c>
      <c r="H32" s="30">
        <f t="shared" si="7"/>
        <v>31</v>
      </c>
      <c r="I32" s="30">
        <f t="shared" si="8"/>
        <v>11</v>
      </c>
      <c r="J32" s="30">
        <f t="shared" si="9"/>
        <v>20</v>
      </c>
      <c r="K32" s="30">
        <f t="shared" si="10"/>
        <v>49</v>
      </c>
      <c r="L32" s="30">
        <f t="shared" si="11"/>
        <v>22</v>
      </c>
      <c r="M32" s="30">
        <f t="shared" si="12"/>
        <v>27</v>
      </c>
    </row>
    <row r="33" spans="2:13">
      <c r="B33" s="30">
        <f t="shared" si="1"/>
        <v>263</v>
      </c>
      <c r="C33" s="30">
        <f t="shared" si="2"/>
        <v>120</v>
      </c>
      <c r="D33" s="30">
        <f t="shared" si="3"/>
        <v>143</v>
      </c>
      <c r="E33" s="30">
        <f t="shared" si="4"/>
        <v>124</v>
      </c>
      <c r="F33" s="30">
        <f t="shared" si="5"/>
        <v>62</v>
      </c>
      <c r="G33" s="30">
        <f t="shared" si="6"/>
        <v>62</v>
      </c>
      <c r="H33" s="30">
        <f t="shared" si="7"/>
        <v>92</v>
      </c>
      <c r="I33" s="30">
        <f t="shared" si="8"/>
        <v>42</v>
      </c>
      <c r="J33" s="30">
        <f t="shared" si="9"/>
        <v>50</v>
      </c>
      <c r="K33" s="30">
        <f t="shared" si="10"/>
        <v>32</v>
      </c>
      <c r="L33" s="30">
        <f t="shared" si="11"/>
        <v>11</v>
      </c>
      <c r="M33" s="30">
        <f t="shared" si="12"/>
        <v>21</v>
      </c>
    </row>
    <row r="34" spans="2:13">
      <c r="B34" s="30">
        <f t="shared" si="1"/>
        <v>58</v>
      </c>
      <c r="C34" s="30">
        <f t="shared" si="2"/>
        <v>25</v>
      </c>
      <c r="D34" s="30">
        <f t="shared" si="3"/>
        <v>33</v>
      </c>
      <c r="E34" s="30">
        <f t="shared" si="4"/>
        <v>38</v>
      </c>
      <c r="F34" s="30">
        <f t="shared" si="5"/>
        <v>24</v>
      </c>
      <c r="G34" s="30">
        <f t="shared" si="6"/>
        <v>14</v>
      </c>
      <c r="H34" s="30">
        <f t="shared" si="7"/>
        <v>65</v>
      </c>
      <c r="I34" s="30">
        <f t="shared" si="8"/>
        <v>41</v>
      </c>
      <c r="J34" s="30">
        <f t="shared" si="9"/>
        <v>24</v>
      </c>
      <c r="K34" s="30">
        <f t="shared" si="10"/>
        <v>95</v>
      </c>
      <c r="L34" s="30">
        <f t="shared" si="11"/>
        <v>55</v>
      </c>
      <c r="M34" s="30">
        <f t="shared" si="12"/>
        <v>40</v>
      </c>
    </row>
    <row r="35" spans="2:13">
      <c r="B35" s="30">
        <f t="shared" si="1"/>
        <v>228</v>
      </c>
      <c r="C35" s="30">
        <f t="shared" si="2"/>
        <v>118</v>
      </c>
      <c r="D35" s="30">
        <f t="shared" si="3"/>
        <v>110</v>
      </c>
      <c r="E35" s="30">
        <f t="shared" si="4"/>
        <v>140</v>
      </c>
      <c r="F35" s="30">
        <f t="shared" si="5"/>
        <v>64</v>
      </c>
      <c r="G35" s="30">
        <f t="shared" si="6"/>
        <v>76</v>
      </c>
      <c r="H35" s="30">
        <f t="shared" si="7"/>
        <v>147</v>
      </c>
      <c r="I35" s="30">
        <f t="shared" si="8"/>
        <v>68</v>
      </c>
      <c r="J35" s="30">
        <f t="shared" si="9"/>
        <v>79</v>
      </c>
      <c r="K35" s="30">
        <f t="shared" si="10"/>
        <v>224</v>
      </c>
      <c r="L35" s="30">
        <f t="shared" si="11"/>
        <v>101</v>
      </c>
      <c r="M35" s="30">
        <f t="shared" si="12"/>
        <v>123</v>
      </c>
    </row>
    <row r="36" spans="2:13">
      <c r="B36" s="30">
        <f t="shared" si="1"/>
        <v>20</v>
      </c>
      <c r="C36" s="30">
        <f t="shared" si="2"/>
        <v>11</v>
      </c>
      <c r="D36" s="30">
        <f t="shared" si="3"/>
        <v>9</v>
      </c>
      <c r="E36" s="30">
        <f t="shared" si="4"/>
        <v>13</v>
      </c>
      <c r="F36" s="30">
        <f t="shared" si="5"/>
        <v>6</v>
      </c>
      <c r="G36" s="30">
        <f t="shared" si="6"/>
        <v>7</v>
      </c>
      <c r="H36" s="30">
        <f t="shared" si="7"/>
        <v>11</v>
      </c>
      <c r="I36" s="30">
        <f t="shared" si="8"/>
        <v>5</v>
      </c>
      <c r="J36" s="30">
        <f t="shared" si="9"/>
        <v>6</v>
      </c>
      <c r="K36" s="30">
        <f t="shared" si="10"/>
        <v>17</v>
      </c>
      <c r="L36" s="30">
        <f t="shared" si="11"/>
        <v>3</v>
      </c>
      <c r="M36" s="30">
        <f t="shared" si="12"/>
        <v>14</v>
      </c>
    </row>
    <row r="37" spans="2:13">
      <c r="B37" s="30">
        <f t="shared" si="1"/>
        <v>320</v>
      </c>
      <c r="C37" s="30">
        <f t="shared" si="2"/>
        <v>169</v>
      </c>
      <c r="D37" s="30">
        <f t="shared" si="3"/>
        <v>151</v>
      </c>
      <c r="E37" s="30">
        <f t="shared" si="4"/>
        <v>232</v>
      </c>
      <c r="F37" s="30">
        <f t="shared" si="5"/>
        <v>91</v>
      </c>
      <c r="G37" s="30">
        <f t="shared" si="6"/>
        <v>141</v>
      </c>
      <c r="H37" s="30">
        <f t="shared" si="7"/>
        <v>221</v>
      </c>
      <c r="I37" s="30">
        <f t="shared" si="8"/>
        <v>91</v>
      </c>
      <c r="J37" s="30">
        <f t="shared" si="9"/>
        <v>130</v>
      </c>
      <c r="K37" s="30">
        <f t="shared" si="10"/>
        <v>292</v>
      </c>
      <c r="L37" s="30">
        <f t="shared" si="11"/>
        <v>147</v>
      </c>
      <c r="M37" s="30">
        <f t="shared" si="12"/>
        <v>145</v>
      </c>
    </row>
    <row r="38" spans="2:13">
      <c r="B38" s="30">
        <f t="shared" si="1"/>
        <v>166</v>
      </c>
      <c r="C38" s="30">
        <f t="shared" si="2"/>
        <v>92</v>
      </c>
      <c r="D38" s="30">
        <f t="shared" si="3"/>
        <v>74</v>
      </c>
      <c r="E38" s="30">
        <f t="shared" si="4"/>
        <v>123</v>
      </c>
      <c r="F38" s="30">
        <f t="shared" si="5"/>
        <v>60</v>
      </c>
      <c r="G38" s="30">
        <f t="shared" si="6"/>
        <v>63</v>
      </c>
      <c r="H38" s="30">
        <f t="shared" si="7"/>
        <v>81</v>
      </c>
      <c r="I38" s="30">
        <f t="shared" si="8"/>
        <v>43</v>
      </c>
      <c r="J38" s="30">
        <f t="shared" si="9"/>
        <v>38</v>
      </c>
      <c r="K38" s="30">
        <f t="shared" si="10"/>
        <v>240</v>
      </c>
      <c r="L38" s="30">
        <f t="shared" si="11"/>
        <v>113</v>
      </c>
      <c r="M38" s="30">
        <f t="shared" si="12"/>
        <v>127</v>
      </c>
    </row>
    <row r="39" spans="2:13">
      <c r="B39" s="30">
        <f t="shared" si="1"/>
        <v>549</v>
      </c>
      <c r="C39" s="30">
        <f t="shared" si="2"/>
        <v>267</v>
      </c>
      <c r="D39" s="30">
        <f t="shared" si="3"/>
        <v>282</v>
      </c>
      <c r="E39" s="30">
        <f t="shared" si="4"/>
        <v>314</v>
      </c>
      <c r="F39" s="30">
        <f t="shared" si="5"/>
        <v>147</v>
      </c>
      <c r="G39" s="30">
        <f t="shared" si="6"/>
        <v>167</v>
      </c>
      <c r="H39" s="30">
        <f t="shared" si="7"/>
        <v>281</v>
      </c>
      <c r="I39" s="30">
        <f t="shared" si="8"/>
        <v>122</v>
      </c>
      <c r="J39" s="30">
        <f t="shared" si="9"/>
        <v>159</v>
      </c>
      <c r="K39" s="30">
        <f t="shared" si="10"/>
        <v>385</v>
      </c>
      <c r="L39" s="30">
        <f t="shared" si="11"/>
        <v>174</v>
      </c>
      <c r="M39" s="30">
        <f t="shared" si="12"/>
        <v>211</v>
      </c>
    </row>
    <row r="40" spans="2:13">
      <c r="B40" s="30">
        <f t="shared" si="1"/>
        <v>452</v>
      </c>
      <c r="C40" s="30">
        <f t="shared" si="2"/>
        <v>242</v>
      </c>
      <c r="D40" s="30">
        <f t="shared" si="3"/>
        <v>210</v>
      </c>
      <c r="E40" s="30">
        <f t="shared" si="4"/>
        <v>392</v>
      </c>
      <c r="F40" s="30">
        <f t="shared" si="5"/>
        <v>204</v>
      </c>
      <c r="G40" s="30">
        <f t="shared" si="6"/>
        <v>188</v>
      </c>
      <c r="H40" s="30">
        <f t="shared" si="7"/>
        <v>282</v>
      </c>
      <c r="I40" s="30">
        <f t="shared" si="8"/>
        <v>132</v>
      </c>
      <c r="J40" s="30">
        <f t="shared" si="9"/>
        <v>150</v>
      </c>
      <c r="K40" s="30">
        <f t="shared" si="10"/>
        <v>465</v>
      </c>
      <c r="L40" s="30">
        <f t="shared" si="11"/>
        <v>208</v>
      </c>
      <c r="M40" s="30">
        <f t="shared" si="12"/>
        <v>257</v>
      </c>
    </row>
    <row r="41" spans="2:13">
      <c r="B41" s="30">
        <f t="shared" si="1"/>
        <v>90</v>
      </c>
      <c r="C41" s="30">
        <f t="shared" si="2"/>
        <v>49</v>
      </c>
      <c r="D41" s="30">
        <f t="shared" si="3"/>
        <v>41</v>
      </c>
      <c r="E41" s="30">
        <f t="shared" si="4"/>
        <v>32</v>
      </c>
      <c r="F41" s="30">
        <f t="shared" si="5"/>
        <v>12</v>
      </c>
      <c r="G41" s="30">
        <f t="shared" si="6"/>
        <v>20</v>
      </c>
      <c r="H41" s="30">
        <f t="shared" si="7"/>
        <v>32</v>
      </c>
      <c r="I41" s="30">
        <f t="shared" si="8"/>
        <v>11</v>
      </c>
      <c r="J41" s="30">
        <f t="shared" si="9"/>
        <v>21</v>
      </c>
      <c r="K41" s="30">
        <f t="shared" si="10"/>
        <v>5</v>
      </c>
      <c r="L41" s="30">
        <f t="shared" si="11"/>
        <v>3</v>
      </c>
      <c r="M41" s="30">
        <f t="shared" si="12"/>
        <v>2</v>
      </c>
    </row>
    <row r="42" spans="2:13">
      <c r="B42" s="30">
        <f t="shared" si="1"/>
        <v>253</v>
      </c>
      <c r="C42" s="30">
        <f t="shared" si="2"/>
        <v>142</v>
      </c>
      <c r="D42" s="30">
        <f t="shared" si="3"/>
        <v>111</v>
      </c>
      <c r="E42" s="30">
        <f t="shared" si="4"/>
        <v>148</v>
      </c>
      <c r="F42" s="30">
        <f t="shared" si="5"/>
        <v>71</v>
      </c>
      <c r="G42" s="30">
        <f t="shared" si="6"/>
        <v>77</v>
      </c>
      <c r="H42" s="30">
        <f t="shared" si="7"/>
        <v>162</v>
      </c>
      <c r="I42" s="30">
        <f t="shared" si="8"/>
        <v>74</v>
      </c>
      <c r="J42" s="30">
        <f t="shared" si="9"/>
        <v>88</v>
      </c>
      <c r="K42" s="30">
        <f t="shared" si="10"/>
        <v>441</v>
      </c>
      <c r="L42" s="30">
        <f t="shared" si="11"/>
        <v>195</v>
      </c>
      <c r="M42" s="30">
        <f t="shared" si="12"/>
        <v>246</v>
      </c>
    </row>
    <row r="43" spans="2:13">
      <c r="B43" s="30">
        <f t="shared" si="1"/>
        <v>10</v>
      </c>
      <c r="C43" s="30">
        <f t="shared" si="2"/>
        <v>6</v>
      </c>
      <c r="D43" s="30">
        <f t="shared" si="3"/>
        <v>4</v>
      </c>
      <c r="E43" s="30">
        <f t="shared" si="4"/>
        <v>6</v>
      </c>
      <c r="F43" s="30">
        <f t="shared" si="5"/>
        <v>2</v>
      </c>
      <c r="G43" s="30">
        <f t="shared" si="6"/>
        <v>4</v>
      </c>
      <c r="H43" s="30">
        <f t="shared" si="7"/>
        <v>13</v>
      </c>
      <c r="I43" s="30">
        <f t="shared" si="8"/>
        <v>8</v>
      </c>
      <c r="J43" s="30">
        <f t="shared" si="9"/>
        <v>5</v>
      </c>
      <c r="K43" s="30">
        <f t="shared" si="10"/>
        <v>10</v>
      </c>
      <c r="L43" s="30">
        <f t="shared" si="11"/>
        <v>1</v>
      </c>
      <c r="M43" s="30">
        <f t="shared" si="12"/>
        <v>9</v>
      </c>
    </row>
    <row r="44" spans="2:13">
      <c r="B44" s="30">
        <f t="shared" si="1"/>
        <v>95</v>
      </c>
      <c r="C44" s="30">
        <f t="shared" si="2"/>
        <v>51</v>
      </c>
      <c r="D44" s="30">
        <f t="shared" si="3"/>
        <v>44</v>
      </c>
      <c r="E44" s="30">
        <f t="shared" si="4"/>
        <v>71</v>
      </c>
      <c r="F44" s="30">
        <f t="shared" si="5"/>
        <v>35</v>
      </c>
      <c r="G44" s="30">
        <f t="shared" si="6"/>
        <v>36</v>
      </c>
      <c r="H44" s="30">
        <f t="shared" si="7"/>
        <v>63</v>
      </c>
      <c r="I44" s="30">
        <f t="shared" si="8"/>
        <v>34</v>
      </c>
      <c r="J44" s="30">
        <f t="shared" si="9"/>
        <v>29</v>
      </c>
      <c r="K44" s="30">
        <f t="shared" si="10"/>
        <v>51</v>
      </c>
      <c r="L44" s="30">
        <f t="shared" si="11"/>
        <v>29</v>
      </c>
      <c r="M44" s="30">
        <f t="shared" si="12"/>
        <v>22</v>
      </c>
    </row>
    <row r="45" spans="2:13">
      <c r="B45" s="30">
        <f t="shared" si="1"/>
        <v>143</v>
      </c>
      <c r="C45" s="30">
        <f t="shared" si="2"/>
        <v>65</v>
      </c>
      <c r="D45" s="30">
        <f t="shared" si="3"/>
        <v>78</v>
      </c>
      <c r="E45" s="30">
        <f t="shared" si="4"/>
        <v>100</v>
      </c>
      <c r="F45" s="30">
        <f t="shared" si="5"/>
        <v>48</v>
      </c>
      <c r="G45" s="30">
        <f t="shared" si="6"/>
        <v>52</v>
      </c>
      <c r="H45" s="30">
        <f t="shared" si="7"/>
        <v>84</v>
      </c>
      <c r="I45" s="30">
        <f t="shared" si="8"/>
        <v>51</v>
      </c>
      <c r="J45" s="30">
        <f t="shared" si="9"/>
        <v>33</v>
      </c>
      <c r="K45" s="30">
        <f t="shared" si="10"/>
        <v>393</v>
      </c>
      <c r="L45" s="30">
        <f t="shared" si="11"/>
        <v>207</v>
      </c>
      <c r="M45" s="30">
        <f t="shared" si="12"/>
        <v>186</v>
      </c>
    </row>
    <row r="46" spans="2:13">
      <c r="B46" s="30">
        <f t="shared" si="1"/>
        <v>243</v>
      </c>
      <c r="C46" s="30">
        <f t="shared" si="2"/>
        <v>128</v>
      </c>
      <c r="D46" s="30">
        <f t="shared" si="3"/>
        <v>115</v>
      </c>
      <c r="E46" s="30">
        <f t="shared" si="4"/>
        <v>161</v>
      </c>
      <c r="F46" s="30">
        <f t="shared" si="5"/>
        <v>76</v>
      </c>
      <c r="G46" s="30">
        <f t="shared" si="6"/>
        <v>85</v>
      </c>
      <c r="H46" s="30">
        <f t="shared" si="7"/>
        <v>170</v>
      </c>
      <c r="I46" s="30">
        <f t="shared" si="8"/>
        <v>93</v>
      </c>
      <c r="J46" s="30">
        <f t="shared" si="9"/>
        <v>77</v>
      </c>
      <c r="K46" s="30">
        <f t="shared" si="10"/>
        <v>487</v>
      </c>
      <c r="L46" s="30">
        <f t="shared" si="11"/>
        <v>292</v>
      </c>
      <c r="M46" s="30">
        <f t="shared" si="12"/>
        <v>195</v>
      </c>
    </row>
    <row r="47" spans="2:13">
      <c r="B47" s="30">
        <f t="shared" si="1"/>
        <v>458</v>
      </c>
      <c r="C47" s="30">
        <f t="shared" si="2"/>
        <v>237</v>
      </c>
      <c r="D47" s="30">
        <f t="shared" si="3"/>
        <v>221</v>
      </c>
      <c r="E47" s="30">
        <f t="shared" si="4"/>
        <v>250</v>
      </c>
      <c r="F47" s="30">
        <f t="shared" si="5"/>
        <v>133</v>
      </c>
      <c r="G47" s="30">
        <f t="shared" si="6"/>
        <v>117</v>
      </c>
      <c r="H47" s="30">
        <f t="shared" si="7"/>
        <v>307</v>
      </c>
      <c r="I47" s="30">
        <f t="shared" si="8"/>
        <v>124</v>
      </c>
      <c r="J47" s="30">
        <f t="shared" si="9"/>
        <v>183</v>
      </c>
      <c r="K47" s="30">
        <f t="shared" si="10"/>
        <v>676</v>
      </c>
      <c r="L47" s="30">
        <f t="shared" si="11"/>
        <v>306</v>
      </c>
      <c r="M47" s="30">
        <f t="shared" si="12"/>
        <v>370</v>
      </c>
    </row>
    <row r="48" spans="2:13">
      <c r="B48" s="30">
        <f t="shared" si="1"/>
        <v>164</v>
      </c>
      <c r="C48" s="30">
        <f t="shared" si="2"/>
        <v>93</v>
      </c>
      <c r="D48" s="30">
        <f t="shared" si="3"/>
        <v>71</v>
      </c>
      <c r="E48" s="30">
        <f t="shared" si="4"/>
        <v>91</v>
      </c>
      <c r="F48" s="30">
        <f t="shared" si="5"/>
        <v>45</v>
      </c>
      <c r="G48" s="30">
        <f t="shared" si="6"/>
        <v>46</v>
      </c>
      <c r="H48" s="30">
        <f t="shared" si="7"/>
        <v>68</v>
      </c>
      <c r="I48" s="30">
        <f t="shared" si="8"/>
        <v>36</v>
      </c>
      <c r="J48" s="30">
        <f t="shared" si="9"/>
        <v>32</v>
      </c>
      <c r="K48" s="30">
        <f t="shared" si="10"/>
        <v>68</v>
      </c>
      <c r="L48" s="30">
        <f t="shared" si="11"/>
        <v>26</v>
      </c>
      <c r="M48" s="30">
        <f t="shared" si="12"/>
        <v>42</v>
      </c>
    </row>
    <row r="49" spans="2:13">
      <c r="B49" s="30">
        <f t="shared" si="1"/>
        <v>5584</v>
      </c>
      <c r="C49" s="30">
        <f t="shared" si="2"/>
        <v>2986</v>
      </c>
      <c r="D49" s="30">
        <f t="shared" si="3"/>
        <v>2598</v>
      </c>
      <c r="E49" s="30">
        <f t="shared" si="4"/>
        <v>3811</v>
      </c>
      <c r="F49" s="30">
        <f t="shared" si="5"/>
        <v>1925</v>
      </c>
      <c r="G49" s="30">
        <f t="shared" si="6"/>
        <v>1886</v>
      </c>
      <c r="H49" s="30">
        <f t="shared" si="7"/>
        <v>3492</v>
      </c>
      <c r="I49" s="30">
        <f t="shared" si="8"/>
        <v>1651</v>
      </c>
      <c r="J49" s="30">
        <f t="shared" si="9"/>
        <v>1841</v>
      </c>
      <c r="K49" s="30">
        <f t="shared" si="10"/>
        <v>7968</v>
      </c>
      <c r="L49" s="30">
        <f t="shared" si="11"/>
        <v>3835</v>
      </c>
      <c r="M49" s="30">
        <f t="shared" si="12"/>
        <v>4133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SYNTHESE</vt:lpstr>
      <vt:lpstr>PRESCO PUB</vt:lpstr>
      <vt:lpstr>NIV1 PUB </vt:lpstr>
      <vt:lpstr>Feuil1</vt:lpstr>
      <vt:lpstr>NIV II PUB</vt:lpstr>
      <vt:lpstr>NIV III PUB</vt:lpstr>
      <vt:lpstr>PRESCO PV</vt:lpstr>
      <vt:lpstr>NIV1 PRV</vt:lpstr>
      <vt:lpstr>Feuil2</vt:lpstr>
      <vt:lpstr>NIV II PV</vt:lpstr>
      <vt:lpstr>NIV III PV</vt:lpstr>
      <vt:lpstr>SYNTHESE!Zone_d_impression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2011-11-11T09:09:32Z</cp:lastPrinted>
  <dcterms:created xsi:type="dcterms:W3CDTF">2011-07-06T16:59:16Z</dcterms:created>
  <dcterms:modified xsi:type="dcterms:W3CDTF">2024-03-04T12:14:04Z</dcterms:modified>
</cp:coreProperties>
</file>